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6" windowWidth="19440" windowHeight="12216"/>
  </bookViews>
  <sheets>
    <sheet name="Лист1" sheetId="1" r:id="rId1"/>
  </sheets>
  <definedNames>
    <definedName name="_xlnm.Print_Titles" localSheetId="0">Лист1!$13:$18</definedName>
  </definedNames>
  <calcPr calcId="144525"/>
</workbook>
</file>

<file path=xl/calcChain.xml><?xml version="1.0" encoding="utf-8"?>
<calcChain xmlns="http://schemas.openxmlformats.org/spreadsheetml/2006/main">
  <c r="O62" i="1" l="1"/>
  <c r="J53" i="1"/>
  <c r="O51" i="1"/>
  <c r="O61" i="1"/>
  <c r="P61" i="1" l="1"/>
  <c r="J26" i="1" l="1"/>
  <c r="O60" i="1"/>
  <c r="J58" i="1"/>
  <c r="O57" i="1"/>
  <c r="K24" i="1"/>
  <c r="O24" i="1"/>
  <c r="N51" i="1" l="1"/>
  <c r="N62" i="1" s="1"/>
  <c r="J52" i="1"/>
  <c r="P51" i="1"/>
  <c r="M51" i="1"/>
  <c r="L51" i="1"/>
  <c r="K51" i="1"/>
  <c r="J51" i="1" l="1"/>
  <c r="N45" i="1"/>
  <c r="N61" i="1" l="1"/>
  <c r="N57" i="1"/>
  <c r="M61" i="1"/>
  <c r="L61" i="1"/>
  <c r="K61" i="1"/>
  <c r="J35" i="1"/>
  <c r="M33" i="1" l="1"/>
  <c r="M62" i="1" l="1"/>
  <c r="M36" i="1"/>
  <c r="M57" i="1" l="1"/>
  <c r="J38" i="1" l="1"/>
  <c r="J37" i="1"/>
  <c r="J36" i="1"/>
  <c r="K39" i="1" l="1"/>
  <c r="L39" i="1"/>
  <c r="M39" i="1"/>
  <c r="N39" i="1"/>
  <c r="O39" i="1"/>
  <c r="P39" i="1"/>
  <c r="J40" i="1"/>
  <c r="J41" i="1"/>
  <c r="J62" i="1" s="1"/>
  <c r="J49" i="1"/>
  <c r="P48" i="1"/>
  <c r="O48" i="1"/>
  <c r="N48" i="1"/>
  <c r="M48" i="1"/>
  <c r="L48" i="1"/>
  <c r="K48" i="1"/>
  <c r="J39" i="1" l="1"/>
  <c r="J48" i="1"/>
  <c r="J47" i="1"/>
  <c r="M45" i="1"/>
  <c r="M42" i="1"/>
  <c r="L62" i="1" l="1"/>
  <c r="K62" i="1"/>
  <c r="J43" i="1"/>
  <c r="J44" i="1"/>
  <c r="K42" i="1"/>
  <c r="K60" i="1" l="1"/>
  <c r="J46" i="1"/>
  <c r="P62" i="1"/>
  <c r="L42" i="1"/>
  <c r="L45" i="1"/>
  <c r="J45" i="1" s="1"/>
  <c r="J59" i="1"/>
  <c r="L57" i="1"/>
  <c r="J57" i="1" s="1"/>
  <c r="M60" i="1" l="1"/>
  <c r="L60" i="1"/>
  <c r="K27" i="1"/>
  <c r="J28" i="1" l="1"/>
  <c r="P27" i="1"/>
  <c r="O27" i="1"/>
  <c r="N27" i="1"/>
  <c r="M27" i="1"/>
  <c r="L27" i="1"/>
  <c r="J27" i="1" l="1"/>
  <c r="P42" i="1"/>
  <c r="O42" i="1"/>
  <c r="N42" i="1"/>
  <c r="J42" i="1"/>
  <c r="P60" i="1" l="1"/>
  <c r="J60" i="1" s="1"/>
  <c r="P54" i="1"/>
  <c r="O54" i="1"/>
  <c r="N54" i="1"/>
  <c r="P33" i="1"/>
  <c r="O33" i="1"/>
  <c r="N33" i="1"/>
  <c r="P30" i="1"/>
  <c r="O30" i="1"/>
  <c r="N30" i="1"/>
  <c r="P24" i="1"/>
  <c r="N24" i="1"/>
  <c r="P21" i="1"/>
  <c r="O21" i="1"/>
  <c r="N21" i="1"/>
  <c r="N60" i="1" l="1"/>
  <c r="J55" i="1"/>
  <c r="M54" i="1"/>
  <c r="L54" i="1"/>
  <c r="K54" i="1"/>
  <c r="J34" i="1"/>
  <c r="L33" i="1"/>
  <c r="K33" i="1"/>
  <c r="J31" i="1"/>
  <c r="M30" i="1"/>
  <c r="L30" i="1"/>
  <c r="K30" i="1"/>
  <c r="M24" i="1"/>
  <c r="L24" i="1"/>
  <c r="J25" i="1"/>
  <c r="J22" i="1"/>
  <c r="M21" i="1"/>
  <c r="L21" i="1"/>
  <c r="K21" i="1"/>
  <c r="J61" i="1" l="1"/>
  <c r="J63" i="1" s="1"/>
  <c r="J21" i="1"/>
  <c r="J24" i="1"/>
  <c r="J54" i="1"/>
  <c r="J33" i="1"/>
  <c r="J30" i="1"/>
</calcChain>
</file>

<file path=xl/sharedStrings.xml><?xml version="1.0" encoding="utf-8"?>
<sst xmlns="http://schemas.openxmlformats.org/spreadsheetml/2006/main" count="240" uniqueCount="62">
  <si>
    <t>МЕРОПРИЯТИЯ</t>
  </si>
  <si>
    <t>Наименование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</si>
  <si>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</si>
  <si>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</si>
  <si>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Единица измерения</t>
  </si>
  <si>
    <t>Значение</t>
  </si>
  <si>
    <t>Источник финансирования</t>
  </si>
  <si>
    <t>Всего</t>
  </si>
  <si>
    <t>в том числе по годам реализации муниципальной программы</t>
  </si>
  <si>
    <t>Всего:</t>
  </si>
  <si>
    <t>Х</t>
  </si>
  <si>
    <t>№ п\п</t>
  </si>
  <si>
    <t>с (год)</t>
  </si>
  <si>
    <t>по (год)</t>
  </si>
  <si>
    <t>Целевые индикаторы реализации мероприятия (группы мероприятий) муниципальной программы &lt;****&gt;</t>
  </si>
  <si>
    <t>Коды классификации расходов</t>
  </si>
  <si>
    <t>Раздел</t>
  </si>
  <si>
    <t>Подраздел</t>
  </si>
  <si>
    <t>Код основного мероприятия целевой статьи расходов &lt;******&gt;</t>
  </si>
  <si>
    <t>1.Бюджет поселения</t>
  </si>
  <si>
    <t>2.Иные источники</t>
  </si>
  <si>
    <t>Наименование мероприятия муниципальной программы Воскресенского сельского поселения Калачинского муниципального района Омской области (далее – муниципальная  программа)</t>
  </si>
  <si>
    <t>Таблица 7.1.1</t>
  </si>
  <si>
    <t xml:space="preserve">Подпрограмма  1 «Обеспечение эффективного муниципального управления, управление общественными финансами и имуществом сельского поселения» </t>
  </si>
  <si>
    <t>Цель муниципальной подпрограммы: Осуществление эффективного муниципального управления, управление общественными финансами и имуществом сельского поселения</t>
  </si>
  <si>
    <t>Задача  муниципальной подпрограммы:  Обеспечение эффективного осуществления своих полномочий администрацией Воскресенского сельского поселения  Калачинского муниципального района Омской области</t>
  </si>
  <si>
    <t>ВСЕГО по муниципальной подпрограмме</t>
  </si>
  <si>
    <t>Муниципальная программа Воскресенского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Воскресенском сельском поселении Калачинского муниципального района Омской области на 2020-2025 годы</t>
  </si>
  <si>
    <t>01</t>
  </si>
  <si>
    <t>02</t>
  </si>
  <si>
    <t>04</t>
  </si>
  <si>
    <t>11</t>
  </si>
  <si>
    <t>13</t>
  </si>
  <si>
    <t>03</t>
  </si>
  <si>
    <t>12</t>
  </si>
  <si>
    <t>10</t>
  </si>
  <si>
    <t>(наименование муниципальной подпрограммы Воскресенского сельского поселения  Калачинского муниципального района Омской области)</t>
  </si>
  <si>
    <t>Администрация Воскресенского сельского поселения</t>
  </si>
  <si>
    <t>Объем финансирования мероприятия муниципальной программы (тыс. рублей)</t>
  </si>
  <si>
    <t>07</t>
  </si>
  <si>
    <t>05</t>
  </si>
  <si>
    <t>1.</t>
  </si>
  <si>
    <r>
      <rPr>
        <b/>
        <sz val="11"/>
        <color theme="1"/>
        <rFont val="Times New Roman"/>
        <family val="1"/>
        <charset val="204"/>
      </rPr>
      <t xml:space="preserve">Мероприятие 3 ПП 1 </t>
    </r>
    <r>
      <rPr>
        <sz val="11"/>
        <color theme="1"/>
        <rFont val="Times New Roman"/>
        <family val="1"/>
        <charset val="204"/>
      </rPr>
      <t>Доплаты к пенсиям муниципальных служащих</t>
    </r>
  </si>
  <si>
    <r>
      <rPr>
        <b/>
        <sz val="11"/>
        <color theme="1"/>
        <rFont val="Times New Roman"/>
        <family val="1"/>
        <charset val="204"/>
      </rPr>
      <t>Мероприятие 0 ПП 1</t>
    </r>
    <r>
      <rPr>
        <sz val="11"/>
        <color theme="1"/>
        <rFont val="Times New Roman"/>
        <family val="1"/>
        <charset val="204"/>
      </rPr>
      <t xml:space="preserve"> «Обеспечение эффективного муниципального управления, управление общественными финансами и имуществом сельского поселения» </t>
    </r>
  </si>
  <si>
    <r>
      <rPr>
        <b/>
        <sz val="11"/>
        <rFont val="Times New Roman"/>
        <family val="1"/>
        <charset val="204"/>
      </rPr>
      <t>Мероприятие 5 ПП 1</t>
    </r>
    <r>
      <rPr>
        <sz val="11"/>
        <rFont val="Times New Roman"/>
        <family val="1"/>
        <charset val="204"/>
      </rPr>
      <t xml:space="preserve"> Оформление кадастровой документации на объекты недвижимого имущества</t>
    </r>
  </si>
  <si>
    <t>2.Иные источники (областные средства)</t>
  </si>
  <si>
    <t>изготовление технических планов на безхозяйственные газопроводы</t>
  </si>
  <si>
    <t>шт.</t>
  </si>
  <si>
    <t>в том числе всего:</t>
  </si>
  <si>
    <t>0410029980</t>
  </si>
  <si>
    <t>0410129980</t>
  </si>
  <si>
    <t>0410129990</t>
  </si>
  <si>
    <t>0410129970</t>
  </si>
  <si>
    <t>Мероприяте 0 ПП 1 - оформление технических планов в отношении на бесхозяйных газопроводов</t>
  </si>
  <si>
    <t>0410100000</t>
  </si>
  <si>
    <t>0410151182</t>
  </si>
  <si>
    <r>
      <t xml:space="preserve">Мероприятие 0 ПП 1 </t>
    </r>
    <r>
      <rPr>
        <sz val="11"/>
        <color theme="1"/>
        <rFont val="Times New Roman"/>
        <family val="1"/>
        <charset val="204"/>
      </rPr>
      <t xml:space="preserve">«Обеспечение эффективного муниципального управления, управление общественными финансами и имуществом сельского поселения» </t>
    </r>
  </si>
  <si>
    <r>
      <rPr>
        <b/>
        <sz val="11"/>
        <color theme="1"/>
        <rFont val="Times New Roman"/>
        <family val="1"/>
        <charset val="204"/>
      </rPr>
      <t xml:space="preserve">Мероприятие 0 ПП 1 </t>
    </r>
    <r>
      <rPr>
        <sz val="11"/>
        <color theme="1"/>
        <rFont val="Times New Roman"/>
        <family val="1"/>
        <charset val="204"/>
      </rPr>
      <t xml:space="preserve">«Обеспечение эффективного муниципального управления, управление общественными финансами и имуществом сельского поселения» </t>
    </r>
  </si>
  <si>
    <r>
      <t xml:space="preserve">Мероприятие 0 ПП 1 </t>
    </r>
    <r>
      <rPr>
        <sz val="11"/>
        <rFont val="Times New Roman"/>
        <family val="1"/>
        <charset val="204"/>
      </rPr>
      <t xml:space="preserve">«Обеспечение эффективного муниципального управления, управление общественными финансами и имуществом сельского поселения» </t>
    </r>
  </si>
  <si>
    <t>08</t>
  </si>
  <si>
    <t>0410180060</t>
  </si>
  <si>
    <t xml:space="preserve"> к Постановлению от 24.02.2025 г. № 10-П Подпрограмма "Осуществление эффективного муниципального управления, управление общественными финансами и имуществом сельского поселения" муниципальной программы Воскресенского сельского поселения Калачинского муниципального района  "Развитие местного самоуправления и решение вопросов местного значения в Воскресенском сельском поселении Калачинского муниципального района Омской области на 2020-2025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</si>
</sst>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wrapText="1"/>
    </xf>
    <xf numFmtId="0" fontId="7" fillId="0" borderId="0" xfId="0" applyFont="1"/>
    <xf numFmtId="0" fontId="8" fillId="0" borderId="0" xfId="0" applyFont="1" applyAlignment="1">
      <alignment horizontal="right" wrapText="1"/>
    </xf>
    <xf numFmtId="0" fontId="8" fillId="0" borderId="0" xfId="0" applyFont="1" applyAlignment="1">
      <alignment wrapText="1"/>
    </xf>
    <xf numFmtId="2" fontId="4" fillId="0" borderId="1" xfId="0" applyNumberFormat="1" applyFont="1" applyBorder="1" applyAlignment="1">
      <alignment horizontal="right" wrapText="1"/>
    </xf>
    <xf numFmtId="4" fontId="10" fillId="0" borderId="1" xfId="0" applyNumberFormat="1" applyFont="1" applyBorder="1" applyAlignment="1">
      <alignment horizontal="right" wrapText="1"/>
    </xf>
    <xf numFmtId="0" fontId="0" fillId="0" borderId="0" xfId="0" applyAlignment="1">
      <alignment horizontal="right"/>
    </xf>
    <xf numFmtId="0" fontId="13" fillId="0" borderId="0" xfId="0" applyFont="1"/>
    <xf numFmtId="0" fontId="11" fillId="0" borderId="1" xfId="0" applyFont="1" applyBorder="1" applyAlignment="1">
      <alignment horizontal="left" vertical="center" wrapText="1"/>
    </xf>
    <xf numFmtId="4" fontId="12" fillId="0" borderId="1" xfId="0" applyNumberFormat="1" applyFont="1" applyBorder="1" applyAlignment="1">
      <alignment horizontal="right" wrapText="1"/>
    </xf>
    <xf numFmtId="2" fontId="11" fillId="0" borderId="1" xfId="0" applyNumberFormat="1" applyFont="1" applyBorder="1" applyAlignment="1">
      <alignment horizontal="right" wrapText="1"/>
    </xf>
    <xf numFmtId="164" fontId="11" fillId="0" borderId="1" xfId="0" applyNumberFormat="1" applyFont="1" applyBorder="1" applyAlignment="1">
      <alignment horizontal="right" wrapText="1"/>
    </xf>
    <xf numFmtId="0" fontId="0" fillId="0" borderId="0" xfId="0" applyAlignment="1"/>
    <xf numFmtId="0" fontId="4" fillId="3" borderId="1" xfId="0" applyFont="1" applyFill="1" applyBorder="1" applyAlignment="1">
      <alignment horizontal="left" vertical="center" wrapText="1"/>
    </xf>
    <xf numFmtId="4" fontId="10" fillId="3" borderId="1" xfId="0" applyNumberFormat="1" applyFont="1" applyFill="1" applyBorder="1" applyAlignment="1">
      <alignment horizontal="right" wrapText="1"/>
    </xf>
    <xf numFmtId="2" fontId="4" fillId="3" borderId="1" xfId="0" applyNumberFormat="1" applyFont="1" applyFill="1" applyBorder="1" applyAlignment="1">
      <alignment horizontal="right" wrapText="1"/>
    </xf>
    <xf numFmtId="164" fontId="4" fillId="3" borderId="1" xfId="0" applyNumberFormat="1" applyFont="1" applyFill="1" applyBorder="1" applyAlignment="1">
      <alignment horizontal="right" wrapText="1"/>
    </xf>
    <xf numFmtId="0" fontId="11" fillId="3" borderId="1" xfId="0" applyFont="1" applyFill="1" applyBorder="1" applyAlignment="1">
      <alignment horizontal="left" vertical="center" wrapText="1"/>
    </xf>
    <xf numFmtId="4" fontId="12" fillId="3" borderId="1" xfId="0" applyNumberFormat="1" applyFont="1" applyFill="1" applyBorder="1" applyAlignment="1">
      <alignment horizontal="right" wrapText="1"/>
    </xf>
    <xf numFmtId="2" fontId="11" fillId="3" borderId="1" xfId="0" applyNumberFormat="1" applyFont="1" applyFill="1" applyBorder="1" applyAlignment="1">
      <alignment horizontal="right" wrapText="1"/>
    </xf>
    <xf numFmtId="4" fontId="10" fillId="2" borderId="1" xfId="0" applyNumberFormat="1" applyFont="1" applyFill="1" applyBorder="1" applyAlignment="1">
      <alignment horizontal="right" wrapText="1"/>
    </xf>
    <xf numFmtId="0" fontId="10" fillId="2" borderId="1" xfId="0" applyFont="1" applyFill="1" applyBorder="1" applyAlignment="1">
      <alignment horizontal="left" vertical="center" wrapText="1"/>
    </xf>
    <xf numFmtId="164" fontId="10" fillId="2" borderId="1" xfId="0" applyNumberFormat="1" applyFont="1" applyFill="1" applyBorder="1" applyAlignment="1">
      <alignment horizontal="right" wrapText="1"/>
    </xf>
    <xf numFmtId="2" fontId="10" fillId="2" borderId="1" xfId="0" applyNumberFormat="1" applyFont="1" applyFill="1" applyBorder="1" applyAlignment="1">
      <alignment horizontal="right" wrapText="1"/>
    </xf>
    <xf numFmtId="4" fontId="3" fillId="4" borderId="0" xfId="0" applyNumberFormat="1" applyFont="1" applyFill="1" applyAlignment="1">
      <alignment vertical="center" wrapText="1"/>
    </xf>
    <xf numFmtId="0" fontId="0" fillId="2" borderId="0" xfId="0" applyFill="1" applyAlignment="1"/>
    <xf numFmtId="0" fontId="0" fillId="2" borderId="0" xfId="0" applyFill="1"/>
    <xf numFmtId="2" fontId="4" fillId="2" borderId="1" xfId="0" applyNumberFormat="1" applyFont="1" applyFill="1" applyBorder="1" applyAlignment="1">
      <alignment horizontal="right" wrapText="1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right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4" fontId="10" fillId="3" borderId="4" xfId="0" applyNumberFormat="1" applyFont="1" applyFill="1" applyBorder="1" applyAlignment="1">
      <alignment horizontal="right" wrapText="1"/>
    </xf>
    <xf numFmtId="2" fontId="4" fillId="3" borderId="4" xfId="0" applyNumberFormat="1" applyFont="1" applyFill="1" applyBorder="1" applyAlignment="1">
      <alignment horizontal="right" wrapText="1"/>
    </xf>
    <xf numFmtId="2" fontId="15" fillId="0" borderId="1" xfId="0" applyNumberFormat="1" applyFont="1" applyBorder="1" applyAlignment="1">
      <alignment horizontal="right" wrapText="1"/>
    </xf>
    <xf numFmtId="164" fontId="15" fillId="0" borderId="1" xfId="0" applyNumberFormat="1" applyFont="1" applyBorder="1" applyAlignment="1">
      <alignment horizontal="right" wrapText="1"/>
    </xf>
    <xf numFmtId="2" fontId="0" fillId="2" borderId="0" xfId="0" applyNumberForma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2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 wrapText="1"/>
    </xf>
    <xf numFmtId="0" fontId="8" fillId="0" borderId="0" xfId="0" applyFont="1" applyAlignment="1">
      <alignment horizontal="right" wrapText="1"/>
    </xf>
    <xf numFmtId="0" fontId="12" fillId="0" borderId="1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9"/>
  <sheetViews>
    <sheetView tabSelected="1" zoomScale="90" zoomScaleNormal="90" workbookViewId="0">
      <selection activeCell="A9" sqref="A9:Z9"/>
    </sheetView>
  </sheetViews>
  <sheetFormatPr defaultRowHeight="14.4" x14ac:dyDescent="0.3"/>
  <cols>
    <col min="1" max="1" width="4.33203125" customWidth="1"/>
    <col min="2" max="2" width="28.109375" customWidth="1"/>
    <col min="3" max="3" width="7.5546875" customWidth="1"/>
    <col min="4" max="4" width="8.109375" customWidth="1"/>
    <col min="5" max="5" width="11.109375" customWidth="1"/>
    <col min="6" max="7" width="6.5546875" customWidth="1"/>
    <col min="8" max="8" width="13.5546875" customWidth="1"/>
    <col min="9" max="9" width="20.109375" customWidth="1"/>
    <col min="10" max="10" width="15.88671875" customWidth="1"/>
    <col min="11" max="12" width="12" customWidth="1"/>
    <col min="13" max="13" width="13.88671875" customWidth="1"/>
    <col min="14" max="14" width="11.44140625" customWidth="1"/>
    <col min="15" max="15" width="12.109375" customWidth="1"/>
    <col min="16" max="16" width="12" customWidth="1"/>
    <col min="17" max="17" width="12.109375" customWidth="1"/>
    <col min="18" max="18" width="6.33203125" customWidth="1"/>
    <col min="19" max="19" width="6.6640625" customWidth="1"/>
    <col min="20" max="20" width="5.44140625" customWidth="1"/>
    <col min="21" max="21" width="5.6640625" customWidth="1"/>
    <col min="22" max="22" width="5.33203125" customWidth="1"/>
    <col min="23" max="23" width="5.6640625" customWidth="1"/>
    <col min="24" max="25" width="5.44140625" customWidth="1"/>
    <col min="26" max="26" width="0.109375" customWidth="1"/>
    <col min="27" max="27" width="4.5546875" customWidth="1"/>
    <col min="28" max="29" width="10.44140625" bestFit="1" customWidth="1"/>
    <col min="30" max="30" width="12" customWidth="1"/>
    <col min="31" max="31" width="10.88671875" customWidth="1"/>
    <col min="32" max="32" width="10.44140625" bestFit="1" customWidth="1"/>
  </cols>
  <sheetData>
    <row r="1" spans="1:27" ht="6.6" customHeight="1" x14ac:dyDescent="0.3">
      <c r="R1" s="8"/>
      <c r="S1" s="82" t="s">
        <v>22</v>
      </c>
      <c r="T1" s="82"/>
      <c r="U1" s="82"/>
      <c r="V1" s="82"/>
      <c r="W1" s="82"/>
      <c r="X1" s="82"/>
      <c r="Y1" s="82"/>
      <c r="Z1" s="82"/>
      <c r="AA1" s="37"/>
    </row>
    <row r="2" spans="1:27" ht="15" customHeight="1" x14ac:dyDescent="0.3">
      <c r="J2" s="3"/>
      <c r="K2" s="3"/>
      <c r="L2" s="3"/>
      <c r="M2" s="3"/>
      <c r="N2" s="3"/>
      <c r="O2" s="3"/>
      <c r="P2" s="108" t="s">
        <v>61</v>
      </c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42"/>
    </row>
    <row r="3" spans="1:27" ht="15" customHeight="1" x14ac:dyDescent="0.3">
      <c r="J3" s="3"/>
      <c r="K3" s="3"/>
      <c r="L3" s="3"/>
      <c r="M3" s="3"/>
      <c r="N3" s="3"/>
      <c r="O3" s="3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42"/>
    </row>
    <row r="4" spans="1:27" ht="15" customHeight="1" x14ac:dyDescent="0.3">
      <c r="J4" s="3"/>
      <c r="K4" s="3"/>
      <c r="L4" s="3"/>
      <c r="M4" s="3"/>
      <c r="N4" s="3"/>
      <c r="O4" s="3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42"/>
    </row>
    <row r="5" spans="1:27" ht="25.5" customHeight="1" x14ac:dyDescent="0.3">
      <c r="B5" s="13"/>
      <c r="J5" s="3"/>
      <c r="K5" s="3"/>
      <c r="L5" s="3"/>
      <c r="M5" s="3"/>
      <c r="N5" s="3"/>
      <c r="O5" s="3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42"/>
    </row>
    <row r="6" spans="1:27" ht="3.75" customHeight="1" x14ac:dyDescent="0.25">
      <c r="A6" s="1"/>
      <c r="B6" s="13"/>
      <c r="J6" s="3"/>
      <c r="K6" s="3"/>
      <c r="L6" s="3"/>
      <c r="M6" s="3"/>
      <c r="N6" s="3"/>
      <c r="O6" s="3"/>
      <c r="P6" s="3"/>
      <c r="Q6" s="3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1:27" ht="1.5" customHeight="1" x14ac:dyDescent="0.25">
      <c r="A7" s="1"/>
      <c r="J7" s="3"/>
      <c r="K7" s="3"/>
      <c r="L7" s="3"/>
      <c r="M7" s="3"/>
      <c r="N7" s="3"/>
      <c r="O7" s="3"/>
      <c r="P7" s="3"/>
      <c r="Q7" s="3"/>
      <c r="R7" s="9"/>
      <c r="S7" s="9"/>
      <c r="T7" s="9"/>
      <c r="U7" s="9"/>
      <c r="V7" s="9"/>
      <c r="W7" s="9"/>
      <c r="X7" s="9"/>
      <c r="Y7" s="9"/>
      <c r="Z7" s="9"/>
      <c r="AA7" s="42"/>
    </row>
    <row r="8" spans="1:27" ht="15.6" x14ac:dyDescent="0.3">
      <c r="A8" s="83" t="s">
        <v>0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38"/>
    </row>
    <row r="9" spans="1:27" ht="47.25" customHeight="1" x14ac:dyDescent="0.3">
      <c r="A9" s="84" t="s">
        <v>27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39"/>
    </row>
    <row r="10" spans="1:27" ht="24.75" customHeight="1" x14ac:dyDescent="0.3">
      <c r="A10" s="85" t="s">
        <v>23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40"/>
    </row>
    <row r="11" spans="1:27" ht="13.5" customHeight="1" x14ac:dyDescent="0.3">
      <c r="A11" s="86" t="s">
        <v>36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41"/>
    </row>
    <row r="12" spans="1:27" ht="6.75" customHeight="1" x14ac:dyDescent="0.25">
      <c r="A12" s="2"/>
    </row>
    <row r="13" spans="1:27" ht="37.5" customHeight="1" x14ac:dyDescent="0.3">
      <c r="A13" s="88" t="s">
        <v>11</v>
      </c>
      <c r="B13" s="88" t="s">
        <v>21</v>
      </c>
      <c r="C13" s="88" t="s">
        <v>2</v>
      </c>
      <c r="D13" s="88"/>
      <c r="E13" s="88" t="s">
        <v>3</v>
      </c>
      <c r="F13" s="91" t="s">
        <v>38</v>
      </c>
      <c r="G13" s="92"/>
      <c r="H13" s="92"/>
      <c r="I13" s="92"/>
      <c r="J13" s="92"/>
      <c r="K13" s="92"/>
      <c r="L13" s="92"/>
      <c r="M13" s="92"/>
      <c r="N13" s="92"/>
      <c r="O13" s="92"/>
      <c r="P13" s="93"/>
      <c r="Q13" s="110" t="s">
        <v>14</v>
      </c>
      <c r="R13" s="111"/>
      <c r="S13" s="111"/>
      <c r="T13" s="111"/>
      <c r="U13" s="111"/>
      <c r="V13" s="111"/>
      <c r="W13" s="111"/>
      <c r="X13" s="111"/>
      <c r="Y13" s="111"/>
      <c r="Z13" s="112"/>
      <c r="AA13" s="43"/>
    </row>
    <row r="14" spans="1:27" ht="15.75" customHeight="1" x14ac:dyDescent="0.3">
      <c r="A14" s="88"/>
      <c r="B14" s="88"/>
      <c r="C14" s="88"/>
      <c r="D14" s="88"/>
      <c r="E14" s="88"/>
      <c r="F14" s="94"/>
      <c r="G14" s="95"/>
      <c r="H14" s="95"/>
      <c r="I14" s="95"/>
      <c r="J14" s="95"/>
      <c r="K14" s="95"/>
      <c r="L14" s="95"/>
      <c r="M14" s="95"/>
      <c r="N14" s="95"/>
      <c r="O14" s="95"/>
      <c r="P14" s="96"/>
      <c r="Q14" s="88" t="s">
        <v>1</v>
      </c>
      <c r="R14" s="88" t="s">
        <v>4</v>
      </c>
      <c r="S14" s="88" t="s">
        <v>5</v>
      </c>
      <c r="T14" s="88"/>
      <c r="U14" s="88"/>
      <c r="V14" s="88"/>
      <c r="W14" s="88"/>
      <c r="X14" s="88"/>
      <c r="Y14" s="88"/>
      <c r="Z14" s="88"/>
      <c r="AA14" s="43"/>
    </row>
    <row r="15" spans="1:27" ht="30" customHeight="1" x14ac:dyDescent="0.3">
      <c r="A15" s="88"/>
      <c r="B15" s="88"/>
      <c r="C15" s="88"/>
      <c r="D15" s="88"/>
      <c r="E15" s="88"/>
      <c r="F15" s="88" t="s">
        <v>15</v>
      </c>
      <c r="G15" s="88"/>
      <c r="H15" s="88"/>
      <c r="I15" s="88" t="s">
        <v>6</v>
      </c>
      <c r="J15" s="88" t="s">
        <v>7</v>
      </c>
      <c r="K15" s="110" t="s">
        <v>8</v>
      </c>
      <c r="L15" s="111"/>
      <c r="M15" s="111"/>
      <c r="N15" s="111"/>
      <c r="O15" s="111"/>
      <c r="P15" s="112"/>
      <c r="Q15" s="88"/>
      <c r="R15" s="88"/>
      <c r="S15" s="88" t="s">
        <v>7</v>
      </c>
      <c r="T15" s="88" t="s">
        <v>8</v>
      </c>
      <c r="U15" s="88"/>
      <c r="V15" s="88"/>
      <c r="W15" s="88"/>
      <c r="X15" s="88"/>
      <c r="Y15" s="88"/>
      <c r="Z15" s="88"/>
      <c r="AA15" s="43"/>
    </row>
    <row r="16" spans="1:27" ht="40.5" customHeight="1" x14ac:dyDescent="0.3">
      <c r="A16" s="88"/>
      <c r="B16" s="88"/>
      <c r="C16" s="88" t="s">
        <v>12</v>
      </c>
      <c r="D16" s="88" t="s">
        <v>13</v>
      </c>
      <c r="E16" s="88"/>
      <c r="F16" s="88" t="s">
        <v>16</v>
      </c>
      <c r="G16" s="88" t="s">
        <v>17</v>
      </c>
      <c r="H16" s="88" t="s">
        <v>18</v>
      </c>
      <c r="I16" s="88"/>
      <c r="J16" s="88"/>
      <c r="K16" s="88">
        <v>2020</v>
      </c>
      <c r="L16" s="88">
        <v>2021</v>
      </c>
      <c r="M16" s="88">
        <v>2022</v>
      </c>
      <c r="N16" s="89">
        <v>2023</v>
      </c>
      <c r="O16" s="89">
        <v>2024</v>
      </c>
      <c r="P16" s="89">
        <v>2025</v>
      </c>
      <c r="Q16" s="88"/>
      <c r="R16" s="88"/>
      <c r="S16" s="88"/>
      <c r="T16" s="88">
        <v>2020</v>
      </c>
      <c r="U16" s="88">
        <v>2021</v>
      </c>
      <c r="V16" s="88">
        <v>2022</v>
      </c>
      <c r="W16" s="88">
        <v>2023</v>
      </c>
      <c r="X16" s="88">
        <v>2024</v>
      </c>
      <c r="Y16" s="88">
        <v>2025</v>
      </c>
      <c r="Z16" s="88"/>
      <c r="AA16" s="43"/>
    </row>
    <row r="17" spans="1:30" ht="18" customHeight="1" x14ac:dyDescent="0.3">
      <c r="A17" s="88"/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90"/>
      <c r="O17" s="90"/>
      <c r="P17" s="90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43"/>
    </row>
    <row r="18" spans="1:30" ht="15" x14ac:dyDescent="0.25">
      <c r="A18" s="4">
        <v>1</v>
      </c>
      <c r="B18" s="4">
        <v>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4">
        <v>8</v>
      </c>
      <c r="I18" s="4">
        <v>9</v>
      </c>
      <c r="J18" s="4">
        <v>10</v>
      </c>
      <c r="K18" s="4">
        <v>11</v>
      </c>
      <c r="L18" s="4">
        <v>12</v>
      </c>
      <c r="M18" s="4">
        <v>13</v>
      </c>
      <c r="N18" s="6">
        <v>14</v>
      </c>
      <c r="O18" s="6">
        <v>15</v>
      </c>
      <c r="P18" s="6">
        <v>16</v>
      </c>
      <c r="Q18" s="4">
        <v>17</v>
      </c>
      <c r="R18" s="4">
        <v>18</v>
      </c>
      <c r="S18" s="36">
        <v>19</v>
      </c>
      <c r="T18" s="36">
        <v>20</v>
      </c>
      <c r="U18" s="36">
        <v>21</v>
      </c>
      <c r="V18" s="36">
        <v>22</v>
      </c>
      <c r="W18" s="36">
        <v>23</v>
      </c>
      <c r="X18" s="36">
        <v>24</v>
      </c>
      <c r="Y18" s="87">
        <v>25</v>
      </c>
      <c r="Z18" s="87"/>
      <c r="AA18" s="44"/>
    </row>
    <row r="19" spans="1:30" ht="15" customHeight="1" x14ac:dyDescent="0.3">
      <c r="A19" s="113" t="s">
        <v>24</v>
      </c>
      <c r="B19" s="114"/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5"/>
      <c r="AA19" s="45"/>
    </row>
    <row r="20" spans="1:30" ht="15" customHeight="1" x14ac:dyDescent="0.3">
      <c r="A20" s="116" t="s">
        <v>25</v>
      </c>
      <c r="B20" s="117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17"/>
      <c r="T20" s="117"/>
      <c r="U20" s="117"/>
      <c r="V20" s="117"/>
      <c r="W20" s="117"/>
      <c r="X20" s="117"/>
      <c r="Y20" s="117"/>
      <c r="Z20" s="118"/>
      <c r="AA20" s="45"/>
    </row>
    <row r="21" spans="1:30" ht="18.75" customHeight="1" x14ac:dyDescent="0.3">
      <c r="A21" s="63" t="s">
        <v>41</v>
      </c>
      <c r="B21" s="78" t="s">
        <v>43</v>
      </c>
      <c r="C21" s="63">
        <v>2020</v>
      </c>
      <c r="D21" s="63">
        <v>2025</v>
      </c>
      <c r="E21" s="106" t="s">
        <v>37</v>
      </c>
      <c r="F21" s="72" t="s">
        <v>28</v>
      </c>
      <c r="G21" s="72" t="s">
        <v>29</v>
      </c>
      <c r="H21" s="72" t="s">
        <v>49</v>
      </c>
      <c r="I21" s="48" t="s">
        <v>9</v>
      </c>
      <c r="J21" s="49">
        <f>K21+L21+M21+N21+O21+P21</f>
        <v>4330615.1499999994</v>
      </c>
      <c r="K21" s="50">
        <f t="shared" ref="K21:P21" si="0">K22</f>
        <v>607920.28</v>
      </c>
      <c r="L21" s="50">
        <f t="shared" si="0"/>
        <v>644760.32999999996</v>
      </c>
      <c r="M21" s="50">
        <f t="shared" si="0"/>
        <v>699583.09</v>
      </c>
      <c r="N21" s="50">
        <f t="shared" si="0"/>
        <v>721840.67</v>
      </c>
      <c r="O21" s="50">
        <f t="shared" si="0"/>
        <v>820392.1</v>
      </c>
      <c r="P21" s="50">
        <f t="shared" si="0"/>
        <v>836118.68</v>
      </c>
      <c r="Q21" s="63" t="s">
        <v>10</v>
      </c>
      <c r="R21" s="63" t="s">
        <v>10</v>
      </c>
      <c r="S21" s="63" t="s">
        <v>10</v>
      </c>
      <c r="T21" s="63" t="s">
        <v>10</v>
      </c>
      <c r="U21" s="63" t="s">
        <v>10</v>
      </c>
      <c r="V21" s="63" t="s">
        <v>10</v>
      </c>
      <c r="W21" s="63" t="s">
        <v>10</v>
      </c>
      <c r="X21" s="63" t="s">
        <v>10</v>
      </c>
      <c r="Y21" s="67" t="s">
        <v>10</v>
      </c>
      <c r="Z21" s="68"/>
      <c r="AA21" s="46"/>
    </row>
    <row r="22" spans="1:30" ht="15" customHeight="1" x14ac:dyDescent="0.3">
      <c r="A22" s="63"/>
      <c r="B22" s="78"/>
      <c r="C22" s="63"/>
      <c r="D22" s="63"/>
      <c r="E22" s="106"/>
      <c r="F22" s="72"/>
      <c r="G22" s="72"/>
      <c r="H22" s="72"/>
      <c r="I22" s="5" t="s">
        <v>19</v>
      </c>
      <c r="J22" s="12">
        <f>K22+L22+M22+N22+O22+P22</f>
        <v>4330615.1499999994</v>
      </c>
      <c r="K22" s="11">
        <v>607920.28</v>
      </c>
      <c r="L22" s="11">
        <v>644760.32999999996</v>
      </c>
      <c r="M22" s="11">
        <v>699583.09</v>
      </c>
      <c r="N22" s="11">
        <v>721840.67</v>
      </c>
      <c r="O22" s="51">
        <v>820392.1</v>
      </c>
      <c r="P22" s="11">
        <v>836118.68</v>
      </c>
      <c r="Q22" s="63"/>
      <c r="R22" s="63"/>
      <c r="S22" s="63"/>
      <c r="T22" s="63"/>
      <c r="U22" s="63"/>
      <c r="V22" s="63"/>
      <c r="W22" s="63"/>
      <c r="X22" s="63"/>
      <c r="Y22" s="67"/>
      <c r="Z22" s="68"/>
      <c r="AA22" s="46"/>
    </row>
    <row r="23" spans="1:30" ht="15.75" customHeight="1" x14ac:dyDescent="0.3">
      <c r="A23" s="63"/>
      <c r="B23" s="78"/>
      <c r="C23" s="63"/>
      <c r="D23" s="63"/>
      <c r="E23" s="106"/>
      <c r="F23" s="73"/>
      <c r="G23" s="73"/>
      <c r="H23" s="73"/>
      <c r="I23" s="5" t="s">
        <v>20</v>
      </c>
      <c r="J23" s="12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64"/>
      <c r="R23" s="64"/>
      <c r="S23" s="64"/>
      <c r="T23" s="64"/>
      <c r="U23" s="64"/>
      <c r="V23" s="64"/>
      <c r="W23" s="64"/>
      <c r="X23" s="64"/>
      <c r="Y23" s="69"/>
      <c r="Z23" s="70"/>
      <c r="AA23" s="46"/>
    </row>
    <row r="24" spans="1:30" ht="17.25" customHeight="1" x14ac:dyDescent="0.3">
      <c r="A24" s="63"/>
      <c r="B24" s="78"/>
      <c r="C24" s="63"/>
      <c r="D24" s="63"/>
      <c r="E24" s="106"/>
      <c r="F24" s="71" t="s">
        <v>28</v>
      </c>
      <c r="G24" s="71" t="s">
        <v>30</v>
      </c>
      <c r="H24" s="71" t="s">
        <v>50</v>
      </c>
      <c r="I24" s="20" t="s">
        <v>9</v>
      </c>
      <c r="J24" s="21">
        <f>K24+L24+M24+N24+O24+P24</f>
        <v>20971907.270000003</v>
      </c>
      <c r="K24" s="22">
        <f>K25+K26</f>
        <v>2586630.7000000002</v>
      </c>
      <c r="L24" s="22">
        <f t="shared" ref="L24:P24" si="1">L25</f>
        <v>3145332.72</v>
      </c>
      <c r="M24" s="22">
        <f t="shared" si="1"/>
        <v>3419189.87</v>
      </c>
      <c r="N24" s="22">
        <f t="shared" si="1"/>
        <v>3507652.65</v>
      </c>
      <c r="O24" s="22">
        <f>O25+O26</f>
        <v>4257921.91</v>
      </c>
      <c r="P24" s="22">
        <f t="shared" si="1"/>
        <v>4055179.42</v>
      </c>
      <c r="Q24" s="62" t="s">
        <v>10</v>
      </c>
      <c r="R24" s="62" t="s">
        <v>10</v>
      </c>
      <c r="S24" s="62" t="s">
        <v>10</v>
      </c>
      <c r="T24" s="62" t="s">
        <v>10</v>
      </c>
      <c r="U24" s="62" t="s">
        <v>10</v>
      </c>
      <c r="V24" s="62" t="s">
        <v>10</v>
      </c>
      <c r="W24" s="62" t="s">
        <v>10</v>
      </c>
      <c r="X24" s="62" t="s">
        <v>10</v>
      </c>
      <c r="Y24" s="65" t="s">
        <v>10</v>
      </c>
      <c r="Z24" s="66"/>
      <c r="AA24" s="46"/>
    </row>
    <row r="25" spans="1:30" ht="17.25" customHeight="1" x14ac:dyDescent="0.3">
      <c r="A25" s="63"/>
      <c r="B25" s="78"/>
      <c r="C25" s="63"/>
      <c r="D25" s="63"/>
      <c r="E25" s="106"/>
      <c r="F25" s="72"/>
      <c r="G25" s="72"/>
      <c r="H25" s="72"/>
      <c r="I25" s="5" t="s">
        <v>19</v>
      </c>
      <c r="J25" s="12">
        <f>K25+M25+L25+N25+O25+P25</f>
        <v>20668850.859999999</v>
      </c>
      <c r="K25" s="11">
        <v>2586630.7000000002</v>
      </c>
      <c r="L25" s="11">
        <v>3145332.72</v>
      </c>
      <c r="M25" s="11">
        <v>3419189.87</v>
      </c>
      <c r="N25" s="11">
        <v>3507652.65</v>
      </c>
      <c r="O25" s="51">
        <v>3954865.5</v>
      </c>
      <c r="P25" s="11">
        <v>4055179.42</v>
      </c>
      <c r="Q25" s="63"/>
      <c r="R25" s="63"/>
      <c r="S25" s="63"/>
      <c r="T25" s="63"/>
      <c r="U25" s="63"/>
      <c r="V25" s="63"/>
      <c r="W25" s="63"/>
      <c r="X25" s="63"/>
      <c r="Y25" s="67"/>
      <c r="Z25" s="68"/>
      <c r="AA25" s="46"/>
    </row>
    <row r="26" spans="1:30" ht="16.5" customHeight="1" x14ac:dyDescent="0.3">
      <c r="A26" s="63"/>
      <c r="B26" s="78"/>
      <c r="C26" s="63"/>
      <c r="D26" s="63"/>
      <c r="E26" s="106"/>
      <c r="F26" s="73"/>
      <c r="G26" s="73"/>
      <c r="H26" s="73"/>
      <c r="I26" s="5" t="s">
        <v>20</v>
      </c>
      <c r="J26" s="12">
        <f>O26</f>
        <v>303056.40999999997</v>
      </c>
      <c r="K26" s="7">
        <v>0</v>
      </c>
      <c r="L26" s="7">
        <v>0</v>
      </c>
      <c r="M26" s="7">
        <v>0</v>
      </c>
      <c r="N26" s="7">
        <v>0</v>
      </c>
      <c r="O26" s="51">
        <v>303056.40999999997</v>
      </c>
      <c r="P26" s="7">
        <v>0</v>
      </c>
      <c r="Q26" s="64"/>
      <c r="R26" s="64"/>
      <c r="S26" s="64"/>
      <c r="T26" s="64"/>
      <c r="U26" s="64"/>
      <c r="V26" s="64"/>
      <c r="W26" s="64"/>
      <c r="X26" s="64"/>
      <c r="Y26" s="69"/>
      <c r="Z26" s="70"/>
      <c r="AA26" s="46"/>
    </row>
    <row r="27" spans="1:30" ht="18" customHeight="1" x14ac:dyDescent="0.3">
      <c r="A27" s="63"/>
      <c r="B27" s="78"/>
      <c r="C27" s="63"/>
      <c r="D27" s="63"/>
      <c r="E27" s="106"/>
      <c r="F27" s="71" t="s">
        <v>28</v>
      </c>
      <c r="G27" s="71" t="s">
        <v>39</v>
      </c>
      <c r="H27" s="71" t="s">
        <v>51</v>
      </c>
      <c r="I27" s="20" t="s">
        <v>9</v>
      </c>
      <c r="J27" s="21">
        <f>K27+L27+M27+N27+O27+P27</f>
        <v>78010.100000000006</v>
      </c>
      <c r="K27" s="22">
        <f>K28</f>
        <v>78010.100000000006</v>
      </c>
      <c r="L27" s="23">
        <f t="shared" ref="L27:P27" si="2">L28</f>
        <v>0</v>
      </c>
      <c r="M27" s="23">
        <f t="shared" si="2"/>
        <v>0</v>
      </c>
      <c r="N27" s="23">
        <f t="shared" si="2"/>
        <v>0</v>
      </c>
      <c r="O27" s="23">
        <f t="shared" si="2"/>
        <v>0</v>
      </c>
      <c r="P27" s="23">
        <f t="shared" si="2"/>
        <v>0</v>
      </c>
      <c r="Q27" s="62" t="s">
        <v>10</v>
      </c>
      <c r="R27" s="62" t="s">
        <v>10</v>
      </c>
      <c r="S27" s="62" t="s">
        <v>10</v>
      </c>
      <c r="T27" s="62" t="s">
        <v>10</v>
      </c>
      <c r="U27" s="62" t="s">
        <v>10</v>
      </c>
      <c r="V27" s="62" t="s">
        <v>10</v>
      </c>
      <c r="W27" s="62" t="s">
        <v>10</v>
      </c>
      <c r="X27" s="62" t="s">
        <v>10</v>
      </c>
      <c r="Y27" s="65" t="s">
        <v>10</v>
      </c>
      <c r="Z27" s="66"/>
      <c r="AA27" s="46"/>
    </row>
    <row r="28" spans="1:30" ht="17.25" customHeight="1" x14ac:dyDescent="0.3">
      <c r="A28" s="63"/>
      <c r="B28" s="78"/>
      <c r="C28" s="63"/>
      <c r="D28" s="63"/>
      <c r="E28" s="106"/>
      <c r="F28" s="72"/>
      <c r="G28" s="72"/>
      <c r="H28" s="72"/>
      <c r="I28" s="5" t="s">
        <v>19</v>
      </c>
      <c r="J28" s="12">
        <f>K28+M28+L28+N28+O28+P28</f>
        <v>78010.100000000006</v>
      </c>
      <c r="K28" s="11">
        <v>78010.100000000006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63"/>
      <c r="R28" s="63"/>
      <c r="S28" s="63"/>
      <c r="T28" s="63"/>
      <c r="U28" s="63"/>
      <c r="V28" s="63"/>
      <c r="W28" s="63"/>
      <c r="X28" s="63"/>
      <c r="Y28" s="67"/>
      <c r="Z28" s="68"/>
      <c r="AA28" s="46"/>
      <c r="AD28" s="19"/>
    </row>
    <row r="29" spans="1:30" ht="15.75" customHeight="1" x14ac:dyDescent="0.3">
      <c r="A29" s="63"/>
      <c r="B29" s="78"/>
      <c r="C29" s="63"/>
      <c r="D29" s="63"/>
      <c r="E29" s="106"/>
      <c r="F29" s="73"/>
      <c r="G29" s="73"/>
      <c r="H29" s="73"/>
      <c r="I29" s="5" t="s">
        <v>20</v>
      </c>
      <c r="J29" s="12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64"/>
      <c r="R29" s="64"/>
      <c r="S29" s="64"/>
      <c r="T29" s="64"/>
      <c r="U29" s="64"/>
      <c r="V29" s="64"/>
      <c r="W29" s="64"/>
      <c r="X29" s="64"/>
      <c r="Y29" s="69"/>
      <c r="Z29" s="70"/>
      <c r="AA29" s="46"/>
      <c r="AD29" s="19"/>
    </row>
    <row r="30" spans="1:30" ht="16.5" customHeight="1" x14ac:dyDescent="0.3">
      <c r="A30" s="63"/>
      <c r="B30" s="78"/>
      <c r="C30" s="63"/>
      <c r="D30" s="63"/>
      <c r="E30" s="106"/>
      <c r="F30" s="71" t="s">
        <v>28</v>
      </c>
      <c r="G30" s="71" t="s">
        <v>31</v>
      </c>
      <c r="H30" s="71" t="s">
        <v>52</v>
      </c>
      <c r="I30" s="20" t="s">
        <v>9</v>
      </c>
      <c r="J30" s="21">
        <f>K30+L30+M30+N30+O30+P30</f>
        <v>20000</v>
      </c>
      <c r="K30" s="22">
        <f t="shared" ref="K30:P30" si="3">K31</f>
        <v>0</v>
      </c>
      <c r="L30" s="22">
        <f t="shared" si="3"/>
        <v>0</v>
      </c>
      <c r="M30" s="22">
        <f t="shared" si="3"/>
        <v>0</v>
      </c>
      <c r="N30" s="22">
        <f t="shared" si="3"/>
        <v>0</v>
      </c>
      <c r="O30" s="22">
        <f t="shared" si="3"/>
        <v>0</v>
      </c>
      <c r="P30" s="22">
        <f t="shared" si="3"/>
        <v>20000</v>
      </c>
      <c r="Q30" s="62" t="s">
        <v>10</v>
      </c>
      <c r="R30" s="62" t="s">
        <v>10</v>
      </c>
      <c r="S30" s="62" t="s">
        <v>10</v>
      </c>
      <c r="T30" s="62" t="s">
        <v>10</v>
      </c>
      <c r="U30" s="62" t="s">
        <v>10</v>
      </c>
      <c r="V30" s="62" t="s">
        <v>10</v>
      </c>
      <c r="W30" s="62" t="s">
        <v>10</v>
      </c>
      <c r="X30" s="62" t="s">
        <v>10</v>
      </c>
      <c r="Y30" s="65" t="s">
        <v>10</v>
      </c>
      <c r="Z30" s="66"/>
      <c r="AA30" s="46"/>
      <c r="AD30" s="19"/>
    </row>
    <row r="31" spans="1:30" ht="15.75" customHeight="1" x14ac:dyDescent="0.3">
      <c r="A31" s="63"/>
      <c r="B31" s="78"/>
      <c r="C31" s="63"/>
      <c r="D31" s="63"/>
      <c r="E31" s="106"/>
      <c r="F31" s="72"/>
      <c r="G31" s="72"/>
      <c r="H31" s="72"/>
      <c r="I31" s="5" t="s">
        <v>19</v>
      </c>
      <c r="J31" s="12">
        <f>K31+M31+L31+N31+O31+P31</f>
        <v>20000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20000</v>
      </c>
      <c r="Q31" s="63"/>
      <c r="R31" s="63"/>
      <c r="S31" s="63"/>
      <c r="T31" s="63"/>
      <c r="U31" s="63"/>
      <c r="V31" s="63"/>
      <c r="W31" s="63"/>
      <c r="X31" s="63"/>
      <c r="Y31" s="67"/>
      <c r="Z31" s="68"/>
      <c r="AA31" s="46"/>
      <c r="AD31" s="19"/>
    </row>
    <row r="32" spans="1:30" ht="15.75" customHeight="1" x14ac:dyDescent="0.3">
      <c r="A32" s="64"/>
      <c r="B32" s="79"/>
      <c r="C32" s="63"/>
      <c r="D32" s="63"/>
      <c r="E32" s="106"/>
      <c r="F32" s="73"/>
      <c r="G32" s="73"/>
      <c r="H32" s="73"/>
      <c r="I32" s="5" t="s">
        <v>20</v>
      </c>
      <c r="J32" s="12">
        <v>0</v>
      </c>
      <c r="K32" s="7">
        <v>0</v>
      </c>
      <c r="L32" s="7">
        <v>0</v>
      </c>
      <c r="M32" s="11">
        <v>0</v>
      </c>
      <c r="N32" s="7">
        <v>0</v>
      </c>
      <c r="O32" s="7">
        <v>0</v>
      </c>
      <c r="P32" s="7">
        <v>0</v>
      </c>
      <c r="Q32" s="64"/>
      <c r="R32" s="64"/>
      <c r="S32" s="64"/>
      <c r="T32" s="64"/>
      <c r="U32" s="64"/>
      <c r="V32" s="64"/>
      <c r="W32" s="64"/>
      <c r="X32" s="64"/>
      <c r="Y32" s="69"/>
      <c r="Z32" s="70"/>
      <c r="AA32" s="46"/>
      <c r="AD32" s="19"/>
    </row>
    <row r="33" spans="1:32" ht="17.25" customHeight="1" x14ac:dyDescent="0.3">
      <c r="A33" s="62">
        <v>2</v>
      </c>
      <c r="B33" s="77" t="s">
        <v>56</v>
      </c>
      <c r="C33" s="63"/>
      <c r="D33" s="63"/>
      <c r="E33" s="106"/>
      <c r="F33" s="71" t="s">
        <v>28</v>
      </c>
      <c r="G33" s="71" t="s">
        <v>32</v>
      </c>
      <c r="H33" s="71" t="s">
        <v>51</v>
      </c>
      <c r="I33" s="20" t="s">
        <v>9</v>
      </c>
      <c r="J33" s="21">
        <f>K33+L33+M33+N33+O33+P33</f>
        <v>1201802.17</v>
      </c>
      <c r="K33" s="22">
        <f t="shared" ref="K33:P33" si="4">K34</f>
        <v>113742.57</v>
      </c>
      <c r="L33" s="22">
        <f t="shared" si="4"/>
        <v>141681</v>
      </c>
      <c r="M33" s="22">
        <f>M34+M35</f>
        <v>200997.97</v>
      </c>
      <c r="N33" s="22">
        <f t="shared" si="4"/>
        <v>111728.89</v>
      </c>
      <c r="O33" s="22">
        <f t="shared" si="4"/>
        <v>110204.6</v>
      </c>
      <c r="P33" s="22">
        <f t="shared" si="4"/>
        <v>523447.14</v>
      </c>
      <c r="Q33" s="62" t="s">
        <v>10</v>
      </c>
      <c r="R33" s="62" t="s">
        <v>10</v>
      </c>
      <c r="S33" s="62" t="s">
        <v>10</v>
      </c>
      <c r="T33" s="62" t="s">
        <v>10</v>
      </c>
      <c r="U33" s="62" t="s">
        <v>10</v>
      </c>
      <c r="V33" s="62" t="s">
        <v>10</v>
      </c>
      <c r="W33" s="62" t="s">
        <v>10</v>
      </c>
      <c r="X33" s="62" t="s">
        <v>10</v>
      </c>
      <c r="Y33" s="65" t="s">
        <v>10</v>
      </c>
      <c r="Z33" s="66"/>
      <c r="AA33" s="46"/>
      <c r="AB33" s="53"/>
      <c r="AC33" s="55"/>
      <c r="AD33" s="32"/>
      <c r="AE33" s="33"/>
      <c r="AF33" s="33"/>
    </row>
    <row r="34" spans="1:32" ht="18" customHeight="1" x14ac:dyDescent="0.3">
      <c r="A34" s="63"/>
      <c r="B34" s="78"/>
      <c r="C34" s="63"/>
      <c r="D34" s="63"/>
      <c r="E34" s="106"/>
      <c r="F34" s="72"/>
      <c r="G34" s="72"/>
      <c r="H34" s="72"/>
      <c r="I34" s="5" t="s">
        <v>19</v>
      </c>
      <c r="J34" s="12">
        <f>K34+M34+L34+N34+O34+P34</f>
        <v>1088742.69</v>
      </c>
      <c r="K34" s="11">
        <v>113742.57</v>
      </c>
      <c r="L34" s="11">
        <v>141681</v>
      </c>
      <c r="M34" s="11">
        <v>87938.49</v>
      </c>
      <c r="N34" s="11">
        <v>111728.89</v>
      </c>
      <c r="O34" s="51">
        <v>110204.6</v>
      </c>
      <c r="P34" s="11">
        <v>523447.14</v>
      </c>
      <c r="Q34" s="63"/>
      <c r="R34" s="63"/>
      <c r="S34" s="63"/>
      <c r="T34" s="63"/>
      <c r="U34" s="63"/>
      <c r="V34" s="63"/>
      <c r="W34" s="63"/>
      <c r="X34" s="63"/>
      <c r="Y34" s="67"/>
      <c r="Z34" s="68"/>
      <c r="AA34" s="46"/>
      <c r="AB34" s="54"/>
      <c r="AC34" s="56"/>
      <c r="AD34" s="32"/>
      <c r="AE34" s="33"/>
      <c r="AF34" s="33"/>
    </row>
    <row r="35" spans="1:32" ht="59.25" customHeight="1" x14ac:dyDescent="0.3">
      <c r="A35" s="63"/>
      <c r="B35" s="79"/>
      <c r="C35" s="63"/>
      <c r="D35" s="63"/>
      <c r="E35" s="106"/>
      <c r="F35" s="72"/>
      <c r="G35" s="72"/>
      <c r="H35" s="73"/>
      <c r="I35" s="5" t="s">
        <v>20</v>
      </c>
      <c r="J35" s="12">
        <f>M35</f>
        <v>113059.48</v>
      </c>
      <c r="K35" s="7">
        <v>0</v>
      </c>
      <c r="L35" s="7">
        <v>0</v>
      </c>
      <c r="M35" s="7">
        <v>113059.48</v>
      </c>
      <c r="N35" s="7">
        <v>0</v>
      </c>
      <c r="O35" s="7">
        <v>0</v>
      </c>
      <c r="P35" s="7">
        <v>0</v>
      </c>
      <c r="Q35" s="64"/>
      <c r="R35" s="64"/>
      <c r="S35" s="64"/>
      <c r="T35" s="64"/>
      <c r="U35" s="64"/>
      <c r="V35" s="64"/>
      <c r="W35" s="64"/>
      <c r="X35" s="64"/>
      <c r="Y35" s="69"/>
      <c r="Z35" s="70"/>
      <c r="AA35" s="46"/>
      <c r="AB35" s="54"/>
      <c r="AC35" s="56"/>
      <c r="AD35" s="32"/>
      <c r="AE35" s="33"/>
      <c r="AF35" s="33"/>
    </row>
    <row r="36" spans="1:32" ht="15.75" customHeight="1" x14ac:dyDescent="0.3">
      <c r="A36" s="63"/>
      <c r="B36" s="77" t="s">
        <v>53</v>
      </c>
      <c r="C36" s="63"/>
      <c r="D36" s="63"/>
      <c r="E36" s="106"/>
      <c r="F36" s="72"/>
      <c r="G36" s="72"/>
      <c r="H36" s="71" t="s">
        <v>54</v>
      </c>
      <c r="I36" s="28" t="s">
        <v>48</v>
      </c>
      <c r="J36" s="27">
        <f>SUM(K36:P36)</f>
        <v>114386.36</v>
      </c>
      <c r="K36" s="29">
        <v>0</v>
      </c>
      <c r="L36" s="29">
        <v>0</v>
      </c>
      <c r="M36" s="30">
        <f>M37+M38</f>
        <v>114386.36</v>
      </c>
      <c r="N36" s="29">
        <v>0</v>
      </c>
      <c r="O36" s="29">
        <v>0</v>
      </c>
      <c r="P36" s="29">
        <v>0</v>
      </c>
      <c r="Q36" s="59" t="s">
        <v>46</v>
      </c>
      <c r="R36" s="62" t="s">
        <v>47</v>
      </c>
      <c r="S36" s="62">
        <v>1</v>
      </c>
      <c r="T36" s="62">
        <v>0</v>
      </c>
      <c r="U36" s="62">
        <v>0</v>
      </c>
      <c r="V36" s="62">
        <v>1</v>
      </c>
      <c r="W36" s="62">
        <v>0</v>
      </c>
      <c r="X36" s="62">
        <v>0</v>
      </c>
      <c r="Y36" s="65">
        <v>0</v>
      </c>
      <c r="Z36" s="66"/>
      <c r="AA36" s="46"/>
      <c r="AB36" s="54"/>
      <c r="AC36" s="56"/>
      <c r="AD36" s="32"/>
      <c r="AE36" s="33"/>
      <c r="AF36" s="33"/>
    </row>
    <row r="37" spans="1:32" ht="17.25" customHeight="1" x14ac:dyDescent="0.3">
      <c r="A37" s="63"/>
      <c r="B37" s="78"/>
      <c r="C37" s="63"/>
      <c r="D37" s="63"/>
      <c r="E37" s="106"/>
      <c r="F37" s="72"/>
      <c r="G37" s="72"/>
      <c r="H37" s="72"/>
      <c r="I37" s="5" t="s">
        <v>19</v>
      </c>
      <c r="J37" s="12">
        <f>SUM(K37:P37)</f>
        <v>1326.88</v>
      </c>
      <c r="K37" s="7">
        <v>0</v>
      </c>
      <c r="L37" s="7">
        <v>0</v>
      </c>
      <c r="M37" s="34">
        <v>1326.88</v>
      </c>
      <c r="N37" s="7">
        <v>0</v>
      </c>
      <c r="O37" s="7">
        <v>0</v>
      </c>
      <c r="P37" s="7">
        <v>0</v>
      </c>
      <c r="Q37" s="60"/>
      <c r="R37" s="63"/>
      <c r="S37" s="63"/>
      <c r="T37" s="63"/>
      <c r="U37" s="63"/>
      <c r="V37" s="63"/>
      <c r="W37" s="63"/>
      <c r="X37" s="63"/>
      <c r="Y37" s="67"/>
      <c r="Z37" s="68"/>
      <c r="AA37" s="46"/>
      <c r="AB37" s="54"/>
      <c r="AC37" s="56"/>
      <c r="AD37" s="32"/>
      <c r="AE37" s="33"/>
      <c r="AF37" s="33"/>
    </row>
    <row r="38" spans="1:32" ht="37.5" customHeight="1" x14ac:dyDescent="0.3">
      <c r="A38" s="64"/>
      <c r="B38" s="79"/>
      <c r="C38" s="63"/>
      <c r="D38" s="63"/>
      <c r="E38" s="106"/>
      <c r="F38" s="72"/>
      <c r="G38" s="72"/>
      <c r="H38" s="73"/>
      <c r="I38" s="5" t="s">
        <v>45</v>
      </c>
      <c r="J38" s="12">
        <f>SUM(K38:P38)</f>
        <v>113059.48</v>
      </c>
      <c r="K38" s="7">
        <v>0</v>
      </c>
      <c r="L38" s="7">
        <v>0</v>
      </c>
      <c r="M38" s="34">
        <v>113059.48</v>
      </c>
      <c r="N38" s="7">
        <v>0</v>
      </c>
      <c r="O38" s="7">
        <v>0</v>
      </c>
      <c r="P38" s="7">
        <v>0</v>
      </c>
      <c r="Q38" s="61"/>
      <c r="R38" s="64"/>
      <c r="S38" s="64"/>
      <c r="T38" s="64"/>
      <c r="U38" s="64"/>
      <c r="V38" s="64"/>
      <c r="W38" s="64"/>
      <c r="X38" s="64"/>
      <c r="Y38" s="69"/>
      <c r="Z38" s="70"/>
      <c r="AA38" s="46"/>
      <c r="AB38" s="54"/>
      <c r="AC38" s="56"/>
      <c r="AD38" s="32"/>
      <c r="AE38" s="33"/>
      <c r="AF38" s="33"/>
    </row>
    <row r="39" spans="1:32" ht="18" customHeight="1" x14ac:dyDescent="0.3">
      <c r="A39" s="62">
        <v>3</v>
      </c>
      <c r="B39" s="80" t="s">
        <v>57</v>
      </c>
      <c r="C39" s="63"/>
      <c r="D39" s="63"/>
      <c r="E39" s="106"/>
      <c r="F39" s="71" t="s">
        <v>29</v>
      </c>
      <c r="G39" s="71" t="s">
        <v>33</v>
      </c>
      <c r="H39" s="71" t="s">
        <v>55</v>
      </c>
      <c r="I39" s="20" t="s">
        <v>9</v>
      </c>
      <c r="J39" s="21">
        <f>K39+L39+M39+N39+O39+P39</f>
        <v>1799796</v>
      </c>
      <c r="K39" s="22">
        <f t="shared" ref="K39:P39" si="5">K41</f>
        <v>240547</v>
      </c>
      <c r="L39" s="22">
        <f t="shared" si="5"/>
        <v>239355</v>
      </c>
      <c r="M39" s="22">
        <f t="shared" si="5"/>
        <v>259196</v>
      </c>
      <c r="N39" s="22">
        <f t="shared" si="5"/>
        <v>301118</v>
      </c>
      <c r="O39" s="22">
        <f t="shared" si="5"/>
        <v>365358</v>
      </c>
      <c r="P39" s="22">
        <f t="shared" si="5"/>
        <v>394222</v>
      </c>
      <c r="Q39" s="62" t="s">
        <v>10</v>
      </c>
      <c r="R39" s="62" t="s">
        <v>10</v>
      </c>
      <c r="S39" s="62" t="s">
        <v>10</v>
      </c>
      <c r="T39" s="62" t="s">
        <v>10</v>
      </c>
      <c r="U39" s="62" t="s">
        <v>10</v>
      </c>
      <c r="V39" s="62" t="s">
        <v>10</v>
      </c>
      <c r="W39" s="62" t="s">
        <v>10</v>
      </c>
      <c r="X39" s="62" t="s">
        <v>10</v>
      </c>
      <c r="Y39" s="65" t="s">
        <v>10</v>
      </c>
      <c r="Z39" s="66"/>
      <c r="AA39" s="46"/>
    </row>
    <row r="40" spans="1:32" ht="17.25" customHeight="1" x14ac:dyDescent="0.3">
      <c r="A40" s="63"/>
      <c r="B40" s="80"/>
      <c r="C40" s="63"/>
      <c r="D40" s="63"/>
      <c r="E40" s="106"/>
      <c r="F40" s="72"/>
      <c r="G40" s="72"/>
      <c r="H40" s="72"/>
      <c r="I40" s="5" t="s">
        <v>19</v>
      </c>
      <c r="J40" s="12">
        <f>K40+M40+L40+N40+O40+P40</f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63"/>
      <c r="R40" s="63"/>
      <c r="S40" s="63"/>
      <c r="T40" s="63"/>
      <c r="U40" s="63"/>
      <c r="V40" s="63"/>
      <c r="W40" s="63"/>
      <c r="X40" s="63"/>
      <c r="Y40" s="67"/>
      <c r="Z40" s="68"/>
      <c r="AA40" s="46"/>
    </row>
    <row r="41" spans="1:32" ht="19.5" customHeight="1" x14ac:dyDescent="0.3">
      <c r="A41" s="64"/>
      <c r="B41" s="80"/>
      <c r="C41" s="63"/>
      <c r="D41" s="63"/>
      <c r="E41" s="106"/>
      <c r="F41" s="73"/>
      <c r="G41" s="73"/>
      <c r="H41" s="73"/>
      <c r="I41" s="5" t="s">
        <v>20</v>
      </c>
      <c r="J41" s="12">
        <f>SUM(K41:P41)</f>
        <v>1799796</v>
      </c>
      <c r="K41" s="11">
        <v>240547</v>
      </c>
      <c r="L41" s="11">
        <v>239355</v>
      </c>
      <c r="M41" s="11">
        <v>259196</v>
      </c>
      <c r="N41" s="11">
        <v>301118</v>
      </c>
      <c r="O41" s="51">
        <v>365358</v>
      </c>
      <c r="P41" s="11">
        <v>394222</v>
      </c>
      <c r="Q41" s="64"/>
      <c r="R41" s="64"/>
      <c r="S41" s="64"/>
      <c r="T41" s="64"/>
      <c r="U41" s="64"/>
      <c r="V41" s="64"/>
      <c r="W41" s="64"/>
      <c r="X41" s="64"/>
      <c r="Y41" s="69"/>
      <c r="Z41" s="70"/>
      <c r="AA41" s="46"/>
    </row>
    <row r="42" spans="1:32" ht="19.5" customHeight="1" x14ac:dyDescent="0.3">
      <c r="A42" s="62">
        <v>4</v>
      </c>
      <c r="B42" s="80"/>
      <c r="C42" s="63"/>
      <c r="D42" s="63"/>
      <c r="E42" s="106"/>
      <c r="F42" s="71" t="s">
        <v>30</v>
      </c>
      <c r="G42" s="71" t="s">
        <v>28</v>
      </c>
      <c r="H42" s="71" t="s">
        <v>54</v>
      </c>
      <c r="I42" s="20" t="s">
        <v>9</v>
      </c>
      <c r="J42" s="21">
        <f>SUM(K42:P42)</f>
        <v>60192.959999999999</v>
      </c>
      <c r="K42" s="22">
        <f>K43+K44</f>
        <v>18162.25</v>
      </c>
      <c r="L42" s="22">
        <f>L43+L44</f>
        <v>19153.46</v>
      </c>
      <c r="M42" s="22">
        <f>M43+M44</f>
        <v>22877.25</v>
      </c>
      <c r="N42" s="23">
        <f t="shared" ref="N42:P42" si="6">N43</f>
        <v>0</v>
      </c>
      <c r="O42" s="23">
        <f t="shared" si="6"/>
        <v>0</v>
      </c>
      <c r="P42" s="23">
        <f t="shared" si="6"/>
        <v>0</v>
      </c>
      <c r="Q42" s="62" t="s">
        <v>10</v>
      </c>
      <c r="R42" s="62" t="s">
        <v>10</v>
      </c>
      <c r="S42" s="62" t="s">
        <v>10</v>
      </c>
      <c r="T42" s="62" t="s">
        <v>10</v>
      </c>
      <c r="U42" s="62" t="s">
        <v>10</v>
      </c>
      <c r="V42" s="62" t="s">
        <v>10</v>
      </c>
      <c r="W42" s="62" t="s">
        <v>10</v>
      </c>
      <c r="X42" s="62" t="s">
        <v>10</v>
      </c>
      <c r="Y42" s="65" t="s">
        <v>10</v>
      </c>
      <c r="Z42" s="66"/>
      <c r="AA42" s="46"/>
    </row>
    <row r="43" spans="1:32" ht="19.5" customHeight="1" x14ac:dyDescent="0.3">
      <c r="A43" s="63"/>
      <c r="B43" s="80"/>
      <c r="C43" s="63"/>
      <c r="D43" s="63"/>
      <c r="E43" s="106"/>
      <c r="F43" s="72"/>
      <c r="G43" s="72"/>
      <c r="H43" s="72"/>
      <c r="I43" s="5" t="s">
        <v>19</v>
      </c>
      <c r="J43" s="12">
        <f>SUM(K43:P43)</f>
        <v>23664.32</v>
      </c>
      <c r="K43" s="11">
        <v>6060.74</v>
      </c>
      <c r="L43" s="11">
        <v>7092.52</v>
      </c>
      <c r="M43" s="11">
        <v>10511.06</v>
      </c>
      <c r="N43" s="7">
        <v>0</v>
      </c>
      <c r="O43" s="7">
        <v>0</v>
      </c>
      <c r="P43" s="7">
        <v>0</v>
      </c>
      <c r="Q43" s="63"/>
      <c r="R43" s="63"/>
      <c r="S43" s="63"/>
      <c r="T43" s="63"/>
      <c r="U43" s="63"/>
      <c r="V43" s="63"/>
      <c r="W43" s="63"/>
      <c r="X43" s="63"/>
      <c r="Y43" s="67"/>
      <c r="Z43" s="68"/>
      <c r="AA43" s="46"/>
    </row>
    <row r="44" spans="1:32" ht="19.5" customHeight="1" x14ac:dyDescent="0.3">
      <c r="A44" s="64"/>
      <c r="B44" s="80"/>
      <c r="C44" s="63"/>
      <c r="D44" s="63"/>
      <c r="E44" s="106"/>
      <c r="F44" s="73"/>
      <c r="G44" s="73"/>
      <c r="H44" s="73"/>
      <c r="I44" s="5" t="s">
        <v>20</v>
      </c>
      <c r="J44" s="12">
        <f>SUM(K44:P44)</f>
        <v>36528.639999999999</v>
      </c>
      <c r="K44" s="11">
        <v>12101.51</v>
      </c>
      <c r="L44" s="11">
        <v>12060.94</v>
      </c>
      <c r="M44" s="11">
        <v>12366.19</v>
      </c>
      <c r="N44" s="7">
        <v>0</v>
      </c>
      <c r="O44" s="7">
        <v>0</v>
      </c>
      <c r="P44" s="7">
        <v>0</v>
      </c>
      <c r="Q44" s="64"/>
      <c r="R44" s="64"/>
      <c r="S44" s="64"/>
      <c r="T44" s="64"/>
      <c r="U44" s="64"/>
      <c r="V44" s="64"/>
      <c r="W44" s="64"/>
      <c r="X44" s="64"/>
      <c r="Y44" s="69"/>
      <c r="Z44" s="70"/>
      <c r="AA44" s="46"/>
    </row>
    <row r="45" spans="1:32" ht="19.5" customHeight="1" x14ac:dyDescent="0.3">
      <c r="A45" s="62">
        <v>5</v>
      </c>
      <c r="B45" s="80"/>
      <c r="C45" s="63"/>
      <c r="D45" s="63"/>
      <c r="E45" s="106"/>
      <c r="F45" s="71" t="s">
        <v>30</v>
      </c>
      <c r="G45" s="71" t="s">
        <v>40</v>
      </c>
      <c r="H45" s="71" t="s">
        <v>54</v>
      </c>
      <c r="I45" s="20" t="s">
        <v>9</v>
      </c>
      <c r="J45" s="21">
        <f>SUM(K45:P45)</f>
        <v>461337.01</v>
      </c>
      <c r="K45" s="23">
        <v>0</v>
      </c>
      <c r="L45" s="23">
        <f>L46+L47</f>
        <v>0</v>
      </c>
      <c r="M45" s="22">
        <f>M47</f>
        <v>340769.4</v>
      </c>
      <c r="N45" s="22">
        <f>N47</f>
        <v>120567.61</v>
      </c>
      <c r="O45" s="23">
        <v>0</v>
      </c>
      <c r="P45" s="23">
        <v>0</v>
      </c>
      <c r="Q45" s="62" t="s">
        <v>10</v>
      </c>
      <c r="R45" s="62" t="s">
        <v>10</v>
      </c>
      <c r="S45" s="62" t="s">
        <v>10</v>
      </c>
      <c r="T45" s="62" t="s">
        <v>10</v>
      </c>
      <c r="U45" s="62" t="s">
        <v>10</v>
      </c>
      <c r="V45" s="62" t="s">
        <v>10</v>
      </c>
      <c r="W45" s="62" t="s">
        <v>10</v>
      </c>
      <c r="X45" s="62" t="s">
        <v>10</v>
      </c>
      <c r="Y45" s="65" t="s">
        <v>10</v>
      </c>
      <c r="Z45" s="66"/>
      <c r="AA45" s="46"/>
    </row>
    <row r="46" spans="1:32" ht="18" customHeight="1" x14ac:dyDescent="0.3">
      <c r="A46" s="63"/>
      <c r="B46" s="80"/>
      <c r="C46" s="63"/>
      <c r="D46" s="63"/>
      <c r="E46" s="106"/>
      <c r="F46" s="72"/>
      <c r="G46" s="72"/>
      <c r="H46" s="72"/>
      <c r="I46" s="5" t="s">
        <v>19</v>
      </c>
      <c r="J46" s="12">
        <f>L46</f>
        <v>0</v>
      </c>
      <c r="K46" s="7">
        <v>0</v>
      </c>
      <c r="L46" s="7">
        <v>0</v>
      </c>
      <c r="M46" s="11">
        <v>0</v>
      </c>
      <c r="N46" s="7">
        <v>0</v>
      </c>
      <c r="O46" s="7">
        <v>0</v>
      </c>
      <c r="P46" s="7">
        <v>0</v>
      </c>
      <c r="Q46" s="63"/>
      <c r="R46" s="63"/>
      <c r="S46" s="63"/>
      <c r="T46" s="63"/>
      <c r="U46" s="63"/>
      <c r="V46" s="63"/>
      <c r="W46" s="63"/>
      <c r="X46" s="63"/>
      <c r="Y46" s="67"/>
      <c r="Z46" s="68"/>
      <c r="AA46" s="46"/>
    </row>
    <row r="47" spans="1:32" ht="19.5" customHeight="1" x14ac:dyDescent="0.3">
      <c r="A47" s="64"/>
      <c r="B47" s="80"/>
      <c r="C47" s="63"/>
      <c r="D47" s="63"/>
      <c r="E47" s="106"/>
      <c r="F47" s="73"/>
      <c r="G47" s="73"/>
      <c r="H47" s="73"/>
      <c r="I47" s="5" t="s">
        <v>20</v>
      </c>
      <c r="J47" s="12">
        <f>SUM(K47:P47)</f>
        <v>461337.01</v>
      </c>
      <c r="K47" s="7">
        <v>0</v>
      </c>
      <c r="L47" s="7">
        <v>0</v>
      </c>
      <c r="M47" s="11">
        <v>340769.4</v>
      </c>
      <c r="N47" s="11">
        <v>120567.61</v>
      </c>
      <c r="O47" s="7">
        <v>0</v>
      </c>
      <c r="P47" s="7">
        <v>0</v>
      </c>
      <c r="Q47" s="64"/>
      <c r="R47" s="64"/>
      <c r="S47" s="64"/>
      <c r="T47" s="64"/>
      <c r="U47" s="64"/>
      <c r="V47" s="64"/>
      <c r="W47" s="64"/>
      <c r="X47" s="64"/>
      <c r="Y47" s="69"/>
      <c r="Z47" s="70"/>
      <c r="AA47" s="46"/>
    </row>
    <row r="48" spans="1:32" s="14" customFormat="1" ht="19.5" customHeight="1" x14ac:dyDescent="0.3">
      <c r="A48" s="74">
        <v>6</v>
      </c>
      <c r="B48" s="81" t="s">
        <v>44</v>
      </c>
      <c r="C48" s="63"/>
      <c r="D48" s="63"/>
      <c r="E48" s="106"/>
      <c r="F48" s="57" t="s">
        <v>30</v>
      </c>
      <c r="G48" s="57" t="s">
        <v>34</v>
      </c>
      <c r="H48" s="71" t="s">
        <v>51</v>
      </c>
      <c r="I48" s="24" t="s">
        <v>9</v>
      </c>
      <c r="J48" s="25">
        <f>K48+L48+M48+N48+O48+P48</f>
        <v>147500</v>
      </c>
      <c r="K48" s="26">
        <f t="shared" ref="K48:P48" si="7">K49</f>
        <v>17000</v>
      </c>
      <c r="L48" s="26">
        <f t="shared" si="7"/>
        <v>0</v>
      </c>
      <c r="M48" s="26">
        <f t="shared" si="7"/>
        <v>37500</v>
      </c>
      <c r="N48" s="26">
        <f t="shared" si="7"/>
        <v>0</v>
      </c>
      <c r="O48" s="26">
        <f t="shared" si="7"/>
        <v>67000</v>
      </c>
      <c r="P48" s="26">
        <f t="shared" si="7"/>
        <v>26000</v>
      </c>
      <c r="Q48" s="74" t="s">
        <v>10</v>
      </c>
      <c r="R48" s="74" t="s">
        <v>10</v>
      </c>
      <c r="S48" s="74" t="s">
        <v>10</v>
      </c>
      <c r="T48" s="74" t="s">
        <v>10</v>
      </c>
      <c r="U48" s="74" t="s">
        <v>10</v>
      </c>
      <c r="V48" s="74" t="s">
        <v>10</v>
      </c>
      <c r="W48" s="74" t="s">
        <v>10</v>
      </c>
      <c r="X48" s="74" t="s">
        <v>10</v>
      </c>
      <c r="Y48" s="100" t="s">
        <v>10</v>
      </c>
      <c r="Z48" s="101"/>
      <c r="AA48" s="47"/>
    </row>
    <row r="49" spans="1:27" s="14" customFormat="1" ht="18" customHeight="1" x14ac:dyDescent="0.3">
      <c r="A49" s="75"/>
      <c r="B49" s="81"/>
      <c r="C49" s="63"/>
      <c r="D49" s="63"/>
      <c r="E49" s="106"/>
      <c r="F49" s="58"/>
      <c r="G49" s="58"/>
      <c r="H49" s="72"/>
      <c r="I49" s="15" t="s">
        <v>19</v>
      </c>
      <c r="J49" s="16">
        <f>K49+M49+L49+N49+O49+P49</f>
        <v>147500</v>
      </c>
      <c r="K49" s="17">
        <v>17000</v>
      </c>
      <c r="L49" s="17">
        <v>0</v>
      </c>
      <c r="M49" s="17">
        <v>37500</v>
      </c>
      <c r="N49" s="17">
        <v>0</v>
      </c>
      <c r="O49" s="51">
        <v>67000</v>
      </c>
      <c r="P49" s="17">
        <v>26000</v>
      </c>
      <c r="Q49" s="75"/>
      <c r="R49" s="75"/>
      <c r="S49" s="75"/>
      <c r="T49" s="75"/>
      <c r="U49" s="75"/>
      <c r="V49" s="75"/>
      <c r="W49" s="75"/>
      <c r="X49" s="75"/>
      <c r="Y49" s="102"/>
      <c r="Z49" s="103"/>
      <c r="AA49" s="47"/>
    </row>
    <row r="50" spans="1:27" s="14" customFormat="1" ht="30" customHeight="1" x14ac:dyDescent="0.3">
      <c r="A50" s="76"/>
      <c r="B50" s="81"/>
      <c r="C50" s="63"/>
      <c r="D50" s="63"/>
      <c r="E50" s="106"/>
      <c r="F50" s="58"/>
      <c r="G50" s="58"/>
      <c r="H50" s="73"/>
      <c r="I50" s="15" t="s">
        <v>20</v>
      </c>
      <c r="J50" s="16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76"/>
      <c r="R50" s="76"/>
      <c r="S50" s="76"/>
      <c r="T50" s="76"/>
      <c r="U50" s="76"/>
      <c r="V50" s="76"/>
      <c r="W50" s="76"/>
      <c r="X50" s="76"/>
      <c r="Y50" s="104"/>
      <c r="Z50" s="105"/>
      <c r="AA50" s="47"/>
    </row>
    <row r="51" spans="1:27" s="14" customFormat="1" ht="19.5" customHeight="1" x14ac:dyDescent="0.3">
      <c r="A51" s="74">
        <v>7</v>
      </c>
      <c r="B51" s="109" t="s">
        <v>58</v>
      </c>
      <c r="C51" s="63"/>
      <c r="D51" s="63"/>
      <c r="E51" s="106"/>
      <c r="F51" s="57" t="s">
        <v>59</v>
      </c>
      <c r="G51" s="57" t="s">
        <v>28</v>
      </c>
      <c r="H51" s="71" t="s">
        <v>60</v>
      </c>
      <c r="I51" s="24" t="s">
        <v>9</v>
      </c>
      <c r="J51" s="25">
        <f>K51+L51+M51+N51+O51+P51</f>
        <v>176256</v>
      </c>
      <c r="K51" s="26">
        <f t="shared" ref="K51:P51" si="8">K52</f>
        <v>0</v>
      </c>
      <c r="L51" s="26">
        <f t="shared" si="8"/>
        <v>0</v>
      </c>
      <c r="M51" s="26">
        <f t="shared" si="8"/>
        <v>0</v>
      </c>
      <c r="N51" s="26">
        <f>N53</f>
        <v>76256</v>
      </c>
      <c r="O51" s="26">
        <f>O53</f>
        <v>100000</v>
      </c>
      <c r="P51" s="26">
        <f t="shared" si="8"/>
        <v>0</v>
      </c>
      <c r="Q51" s="74" t="s">
        <v>10</v>
      </c>
      <c r="R51" s="74" t="s">
        <v>10</v>
      </c>
      <c r="S51" s="74" t="s">
        <v>10</v>
      </c>
      <c r="T51" s="74" t="s">
        <v>10</v>
      </c>
      <c r="U51" s="74" t="s">
        <v>10</v>
      </c>
      <c r="V51" s="74" t="s">
        <v>10</v>
      </c>
      <c r="W51" s="74" t="s">
        <v>10</v>
      </c>
      <c r="X51" s="74" t="s">
        <v>10</v>
      </c>
      <c r="Y51" s="100" t="s">
        <v>10</v>
      </c>
      <c r="Z51" s="101"/>
      <c r="AA51" s="47"/>
    </row>
    <row r="52" spans="1:27" s="14" customFormat="1" ht="18" customHeight="1" x14ac:dyDescent="0.3">
      <c r="A52" s="75"/>
      <c r="B52" s="81"/>
      <c r="C52" s="63"/>
      <c r="D52" s="63"/>
      <c r="E52" s="106"/>
      <c r="F52" s="58"/>
      <c r="G52" s="58"/>
      <c r="H52" s="72"/>
      <c r="I52" s="15" t="s">
        <v>19</v>
      </c>
      <c r="J52" s="16">
        <f>K52+M52+L52+N52+O52+P52</f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7">
        <v>0</v>
      </c>
      <c r="Q52" s="75"/>
      <c r="R52" s="75"/>
      <c r="S52" s="75"/>
      <c r="T52" s="75"/>
      <c r="U52" s="75"/>
      <c r="V52" s="75"/>
      <c r="W52" s="75"/>
      <c r="X52" s="75"/>
      <c r="Y52" s="102"/>
      <c r="Z52" s="103"/>
      <c r="AA52" s="47"/>
    </row>
    <row r="53" spans="1:27" s="14" customFormat="1" ht="51" customHeight="1" x14ac:dyDescent="0.3">
      <c r="A53" s="76"/>
      <c r="B53" s="81"/>
      <c r="C53" s="63"/>
      <c r="D53" s="63"/>
      <c r="E53" s="106"/>
      <c r="F53" s="58"/>
      <c r="G53" s="58"/>
      <c r="H53" s="73"/>
      <c r="I53" s="15" t="s">
        <v>20</v>
      </c>
      <c r="J53" s="16">
        <f>N53+O53</f>
        <v>176256</v>
      </c>
      <c r="K53" s="18">
        <v>0</v>
      </c>
      <c r="L53" s="18">
        <v>0</v>
      </c>
      <c r="M53" s="18">
        <v>0</v>
      </c>
      <c r="N53" s="18">
        <v>76256</v>
      </c>
      <c r="O53" s="18">
        <v>100000</v>
      </c>
      <c r="P53" s="18">
        <v>0</v>
      </c>
      <c r="Q53" s="76"/>
      <c r="R53" s="76"/>
      <c r="S53" s="76"/>
      <c r="T53" s="76"/>
      <c r="U53" s="76"/>
      <c r="V53" s="76"/>
      <c r="W53" s="76"/>
      <c r="X53" s="76"/>
      <c r="Y53" s="104"/>
      <c r="Z53" s="105"/>
      <c r="AA53" s="47"/>
    </row>
    <row r="54" spans="1:27" ht="17.25" customHeight="1" x14ac:dyDescent="0.3">
      <c r="A54" s="62">
        <v>8</v>
      </c>
      <c r="B54" s="80" t="s">
        <v>42</v>
      </c>
      <c r="C54" s="63"/>
      <c r="D54" s="63"/>
      <c r="E54" s="106"/>
      <c r="F54" s="71" t="s">
        <v>35</v>
      </c>
      <c r="G54" s="71" t="s">
        <v>28</v>
      </c>
      <c r="H54" s="71" t="s">
        <v>51</v>
      </c>
      <c r="I54" s="20" t="s">
        <v>9</v>
      </c>
      <c r="J54" s="21">
        <f>K54+L54+M54+N54+O54+P54</f>
        <v>1338882.54</v>
      </c>
      <c r="K54" s="22">
        <f t="shared" ref="K54:P54" si="9">K55</f>
        <v>146444.79</v>
      </c>
      <c r="L54" s="22">
        <f t="shared" si="9"/>
        <v>165803.76</v>
      </c>
      <c r="M54" s="22">
        <f t="shared" si="9"/>
        <v>194653.55</v>
      </c>
      <c r="N54" s="22">
        <f t="shared" si="9"/>
        <v>243057.96</v>
      </c>
      <c r="O54" s="22">
        <f t="shared" si="9"/>
        <v>293922.48</v>
      </c>
      <c r="P54" s="22">
        <f t="shared" si="9"/>
        <v>295000</v>
      </c>
      <c r="Q54" s="62" t="s">
        <v>10</v>
      </c>
      <c r="R54" s="62" t="s">
        <v>10</v>
      </c>
      <c r="S54" s="62" t="s">
        <v>10</v>
      </c>
      <c r="T54" s="62" t="s">
        <v>10</v>
      </c>
      <c r="U54" s="62" t="s">
        <v>10</v>
      </c>
      <c r="V54" s="62" t="s">
        <v>10</v>
      </c>
      <c r="W54" s="62" t="s">
        <v>10</v>
      </c>
      <c r="X54" s="62" t="s">
        <v>10</v>
      </c>
      <c r="Y54" s="65" t="s">
        <v>10</v>
      </c>
      <c r="Z54" s="66"/>
      <c r="AA54" s="46"/>
    </row>
    <row r="55" spans="1:27" ht="18.75" customHeight="1" x14ac:dyDescent="0.3">
      <c r="A55" s="63"/>
      <c r="B55" s="80"/>
      <c r="C55" s="63"/>
      <c r="D55" s="63"/>
      <c r="E55" s="106"/>
      <c r="F55" s="72"/>
      <c r="G55" s="72"/>
      <c r="H55" s="72"/>
      <c r="I55" s="5" t="s">
        <v>19</v>
      </c>
      <c r="J55" s="12">
        <f>K55+M55+L55+N55+O55+P55</f>
        <v>1338882.54</v>
      </c>
      <c r="K55" s="11">
        <v>146444.79</v>
      </c>
      <c r="L55" s="11">
        <v>165803.76</v>
      </c>
      <c r="M55" s="11">
        <v>194653.55</v>
      </c>
      <c r="N55" s="11">
        <v>243057.96</v>
      </c>
      <c r="O55" s="51">
        <v>293922.48</v>
      </c>
      <c r="P55" s="11">
        <v>295000</v>
      </c>
      <c r="Q55" s="63"/>
      <c r="R55" s="63"/>
      <c r="S55" s="63"/>
      <c r="T55" s="63"/>
      <c r="U55" s="63"/>
      <c r="V55" s="63"/>
      <c r="W55" s="63"/>
      <c r="X55" s="63"/>
      <c r="Y55" s="67"/>
      <c r="Z55" s="68"/>
      <c r="AA55" s="46"/>
    </row>
    <row r="56" spans="1:27" ht="19.5" customHeight="1" x14ac:dyDescent="0.3">
      <c r="A56" s="64"/>
      <c r="B56" s="80"/>
      <c r="C56" s="63"/>
      <c r="D56" s="63"/>
      <c r="E56" s="106"/>
      <c r="F56" s="73"/>
      <c r="G56" s="73"/>
      <c r="H56" s="73"/>
      <c r="I56" s="5" t="s">
        <v>20</v>
      </c>
      <c r="J56" s="12">
        <v>0</v>
      </c>
      <c r="K56" s="7">
        <v>0</v>
      </c>
      <c r="L56" s="11">
        <v>0</v>
      </c>
      <c r="M56" s="7">
        <v>0</v>
      </c>
      <c r="N56" s="7">
        <v>0</v>
      </c>
      <c r="O56" s="7">
        <v>0</v>
      </c>
      <c r="P56" s="7">
        <v>0</v>
      </c>
      <c r="Q56" s="64"/>
      <c r="R56" s="64"/>
      <c r="S56" s="64"/>
      <c r="T56" s="64"/>
      <c r="U56" s="64"/>
      <c r="V56" s="64"/>
      <c r="W56" s="64"/>
      <c r="X56" s="64"/>
      <c r="Y56" s="69"/>
      <c r="Z56" s="70"/>
      <c r="AA56" s="46"/>
    </row>
    <row r="57" spans="1:27" ht="19.5" customHeight="1" x14ac:dyDescent="0.3">
      <c r="A57" s="62">
        <v>9</v>
      </c>
      <c r="B57" s="80" t="s">
        <v>43</v>
      </c>
      <c r="C57" s="63"/>
      <c r="D57" s="63"/>
      <c r="E57" s="106"/>
      <c r="F57" s="71" t="s">
        <v>35</v>
      </c>
      <c r="G57" s="71" t="s">
        <v>33</v>
      </c>
      <c r="H57" s="71" t="s">
        <v>52</v>
      </c>
      <c r="I57" s="20" t="s">
        <v>9</v>
      </c>
      <c r="J57" s="21">
        <f>M57+L57+N57+O57+P57</f>
        <v>120000</v>
      </c>
      <c r="K57" s="23">
        <v>0</v>
      </c>
      <c r="L57" s="22">
        <f>L58</f>
        <v>50000</v>
      </c>
      <c r="M57" s="23">
        <f>M58</f>
        <v>30000</v>
      </c>
      <c r="N57" s="23">
        <f>N58</f>
        <v>30000</v>
      </c>
      <c r="O57" s="23">
        <f>O58</f>
        <v>10000</v>
      </c>
      <c r="P57" s="23">
        <v>0</v>
      </c>
      <c r="Q57" s="62" t="s">
        <v>10</v>
      </c>
      <c r="R57" s="62" t="s">
        <v>10</v>
      </c>
      <c r="S57" s="62" t="s">
        <v>10</v>
      </c>
      <c r="T57" s="62" t="s">
        <v>10</v>
      </c>
      <c r="U57" s="62" t="s">
        <v>10</v>
      </c>
      <c r="V57" s="62" t="s">
        <v>10</v>
      </c>
      <c r="W57" s="62" t="s">
        <v>10</v>
      </c>
      <c r="X57" s="62" t="s">
        <v>10</v>
      </c>
      <c r="Y57" s="65" t="s">
        <v>10</v>
      </c>
      <c r="Z57" s="66"/>
      <c r="AA57" s="46"/>
    </row>
    <row r="58" spans="1:27" ht="19.5" customHeight="1" x14ac:dyDescent="0.3">
      <c r="A58" s="63"/>
      <c r="B58" s="80"/>
      <c r="C58" s="63"/>
      <c r="D58" s="63"/>
      <c r="E58" s="106"/>
      <c r="F58" s="72"/>
      <c r="G58" s="72"/>
      <c r="H58" s="72"/>
      <c r="I58" s="5" t="s">
        <v>19</v>
      </c>
      <c r="J58" s="12">
        <f>L58+M58+N58+O58+P58</f>
        <v>120000</v>
      </c>
      <c r="K58" s="7">
        <v>0</v>
      </c>
      <c r="L58" s="11">
        <v>50000</v>
      </c>
      <c r="M58" s="7">
        <v>30000</v>
      </c>
      <c r="N58" s="7">
        <v>30000</v>
      </c>
      <c r="O58" s="52">
        <v>10000</v>
      </c>
      <c r="P58" s="7">
        <v>0</v>
      </c>
      <c r="Q58" s="63"/>
      <c r="R58" s="63"/>
      <c r="S58" s="63"/>
      <c r="T58" s="63"/>
      <c r="U58" s="63"/>
      <c r="V58" s="63"/>
      <c r="W58" s="63"/>
      <c r="X58" s="63"/>
      <c r="Y58" s="67"/>
      <c r="Z58" s="68"/>
      <c r="AA58" s="46"/>
    </row>
    <row r="59" spans="1:27" ht="51.75" customHeight="1" x14ac:dyDescent="0.3">
      <c r="A59" s="64"/>
      <c r="B59" s="80"/>
      <c r="C59" s="64"/>
      <c r="D59" s="64"/>
      <c r="E59" s="107"/>
      <c r="F59" s="73"/>
      <c r="G59" s="73"/>
      <c r="H59" s="73"/>
      <c r="I59" s="5" t="s">
        <v>20</v>
      </c>
      <c r="J59" s="12">
        <f>L59</f>
        <v>0</v>
      </c>
      <c r="K59" s="7">
        <v>0</v>
      </c>
      <c r="L59" s="11">
        <v>0</v>
      </c>
      <c r="M59" s="7">
        <v>0</v>
      </c>
      <c r="N59" s="7">
        <v>0</v>
      </c>
      <c r="O59" s="7">
        <v>0</v>
      </c>
      <c r="P59" s="7">
        <v>0</v>
      </c>
      <c r="Q59" s="64"/>
      <c r="R59" s="64"/>
      <c r="S59" s="64"/>
      <c r="T59" s="64"/>
      <c r="U59" s="64"/>
      <c r="V59" s="64"/>
      <c r="W59" s="64"/>
      <c r="X59" s="64"/>
      <c r="Y59" s="69"/>
      <c r="Z59" s="70"/>
      <c r="AA59" s="46"/>
    </row>
    <row r="60" spans="1:27" x14ac:dyDescent="0.3">
      <c r="A60" s="99" t="s">
        <v>26</v>
      </c>
      <c r="B60" s="99"/>
      <c r="C60" s="99"/>
      <c r="D60" s="99"/>
      <c r="E60" s="99"/>
      <c r="F60" s="98" t="s">
        <v>10</v>
      </c>
      <c r="G60" s="98" t="s">
        <v>10</v>
      </c>
      <c r="H60" s="98" t="s">
        <v>10</v>
      </c>
      <c r="I60" s="5" t="s">
        <v>9</v>
      </c>
      <c r="J60" s="12">
        <f>SUM(K60:P60)</f>
        <v>30706299.199999999</v>
      </c>
      <c r="K60" s="11">
        <f t="shared" ref="K60:P60" si="10">K61+K62</f>
        <v>3808457.6900000004</v>
      </c>
      <c r="L60" s="11">
        <f t="shared" si="10"/>
        <v>4406086.2700000005</v>
      </c>
      <c r="M60" s="11">
        <f t="shared" si="10"/>
        <v>5204767.13</v>
      </c>
      <c r="N60" s="11">
        <f t="shared" si="10"/>
        <v>5112221.78</v>
      </c>
      <c r="O60" s="51">
        <f>O61+O62</f>
        <v>6024799.0899999999</v>
      </c>
      <c r="P60" s="11">
        <f t="shared" si="10"/>
        <v>6149967.2399999993</v>
      </c>
      <c r="Q60" s="98" t="s">
        <v>10</v>
      </c>
      <c r="R60" s="98" t="s">
        <v>10</v>
      </c>
      <c r="S60" s="98" t="s">
        <v>10</v>
      </c>
      <c r="T60" s="98" t="s">
        <v>10</v>
      </c>
      <c r="U60" s="98" t="s">
        <v>10</v>
      </c>
      <c r="V60" s="98" t="s">
        <v>10</v>
      </c>
      <c r="W60" s="98" t="s">
        <v>10</v>
      </c>
      <c r="X60" s="98" t="s">
        <v>10</v>
      </c>
      <c r="Y60" s="98" t="s">
        <v>10</v>
      </c>
      <c r="Z60" s="98"/>
      <c r="AA60" s="46"/>
    </row>
    <row r="61" spans="1:27" ht="17.25" customHeight="1" x14ac:dyDescent="0.3">
      <c r="A61" s="99"/>
      <c r="B61" s="99"/>
      <c r="C61" s="99"/>
      <c r="D61" s="99"/>
      <c r="E61" s="99"/>
      <c r="F61" s="98"/>
      <c r="G61" s="98"/>
      <c r="H61" s="98"/>
      <c r="I61" s="5" t="s">
        <v>19</v>
      </c>
      <c r="J61" s="12">
        <f>J22+J25+J28+J31+J34+J43+J49+J55+J58</f>
        <v>27816265.66</v>
      </c>
      <c r="K61" s="11">
        <f>K22+K25+K28+K34+K43+K49+K55</f>
        <v>3555809.1800000006</v>
      </c>
      <c r="L61" s="11">
        <f>L22+L25+L34+L43+L55+L58</f>
        <v>4154670.33</v>
      </c>
      <c r="M61" s="11">
        <f>M22+M25+M34+M43+M49+M55+M58</f>
        <v>4479376.0599999996</v>
      </c>
      <c r="N61" s="11">
        <f>N22+N25+N31+N35+N34+N49+N55+N58</f>
        <v>4614280.17</v>
      </c>
      <c r="O61" s="11">
        <f>O22+O25+O31+O34+O49+O55+O58</f>
        <v>5256384.68</v>
      </c>
      <c r="P61" s="11">
        <f>P22+P25+P31+P34+P49+P55</f>
        <v>5755745.2399999993</v>
      </c>
      <c r="Q61" s="98"/>
      <c r="R61" s="98"/>
      <c r="S61" s="98"/>
      <c r="T61" s="98"/>
      <c r="U61" s="98"/>
      <c r="V61" s="98"/>
      <c r="W61" s="98"/>
      <c r="X61" s="98"/>
      <c r="Y61" s="98"/>
      <c r="Z61" s="98"/>
      <c r="AA61" s="46"/>
    </row>
    <row r="62" spans="1:27" ht="16.5" customHeight="1" x14ac:dyDescent="0.3">
      <c r="A62" s="99"/>
      <c r="B62" s="99"/>
      <c r="C62" s="99"/>
      <c r="D62" s="99"/>
      <c r="E62" s="99"/>
      <c r="F62" s="98"/>
      <c r="G62" s="98"/>
      <c r="H62" s="98"/>
      <c r="I62" s="5" t="s">
        <v>20</v>
      </c>
      <c r="J62" s="12">
        <f>J38+J44+J47+J41+J53+J26</f>
        <v>2890033.54</v>
      </c>
      <c r="K62" s="11">
        <f>K44+K41</f>
        <v>252648.51</v>
      </c>
      <c r="L62" s="11">
        <f>L41+L44+L47</f>
        <v>251415.94</v>
      </c>
      <c r="M62" s="11">
        <f>M41+M44+M47+M38</f>
        <v>725391.07000000007</v>
      </c>
      <c r="N62" s="11">
        <f>N41+N47+N51</f>
        <v>497941.61</v>
      </c>
      <c r="O62" s="11">
        <f>O26+O41+O53</f>
        <v>768414.40999999992</v>
      </c>
      <c r="P62" s="11">
        <f>P41</f>
        <v>394222</v>
      </c>
      <c r="Q62" s="98"/>
      <c r="R62" s="98"/>
      <c r="S62" s="98"/>
      <c r="T62" s="98"/>
      <c r="U62" s="98"/>
      <c r="V62" s="98"/>
      <c r="W62" s="98"/>
      <c r="X62" s="98"/>
      <c r="Y62" s="98"/>
      <c r="Z62" s="98"/>
      <c r="AA62" s="46"/>
    </row>
    <row r="63" spans="1:27" ht="15" x14ac:dyDescent="0.25">
      <c r="A63" s="3"/>
      <c r="B63" s="3"/>
      <c r="C63" s="3"/>
      <c r="D63" s="3"/>
      <c r="E63" s="3"/>
      <c r="F63" s="3"/>
      <c r="G63" s="3"/>
      <c r="H63" s="3"/>
      <c r="I63" s="3"/>
      <c r="J63" s="31">
        <f>J61+J62</f>
        <v>30706299.199999999</v>
      </c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28.5" customHeight="1" x14ac:dyDescent="0.3">
      <c r="A64" s="97"/>
      <c r="B64" s="97"/>
      <c r="C64" s="97"/>
      <c r="D64" s="97"/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35"/>
    </row>
    <row r="65" spans="1:27" x14ac:dyDescent="0.3">
      <c r="A65" s="97"/>
      <c r="B65" s="97"/>
      <c r="C65" s="97"/>
      <c r="D65" s="97"/>
      <c r="E65" s="97"/>
      <c r="F65" s="97"/>
      <c r="G65" s="97"/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7"/>
      <c r="Z65" s="97"/>
      <c r="AA65" s="35"/>
    </row>
    <row r="66" spans="1:27" x14ac:dyDescent="0.3">
      <c r="A66" s="97"/>
      <c r="B66" s="97"/>
      <c r="C66" s="97"/>
      <c r="D66" s="97"/>
      <c r="E66" s="97"/>
      <c r="F66" s="97"/>
      <c r="G66" s="97"/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7"/>
      <c r="Z66" s="97"/>
      <c r="AA66" s="35"/>
    </row>
    <row r="67" spans="1:27" x14ac:dyDescent="0.3">
      <c r="A67" s="97"/>
      <c r="B67" s="97"/>
      <c r="C67" s="97"/>
      <c r="D67" s="97"/>
      <c r="E67" s="97"/>
      <c r="F67" s="97"/>
      <c r="G67" s="97"/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7"/>
      <c r="Z67" s="97"/>
      <c r="AA67" s="35"/>
    </row>
    <row r="68" spans="1:27" ht="31.5" customHeight="1" x14ac:dyDescent="0.3">
      <c r="A68" s="97"/>
      <c r="B68" s="97"/>
      <c r="C68" s="97"/>
      <c r="D68" s="97"/>
      <c r="E68" s="97"/>
      <c r="F68" s="97"/>
      <c r="G68" s="97"/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7"/>
      <c r="Z68" s="97"/>
      <c r="AA68" s="35"/>
    </row>
    <row r="69" spans="1:27" ht="36.75" customHeight="1" x14ac:dyDescent="0.3">
      <c r="A69" s="97"/>
      <c r="B69" s="97"/>
      <c r="C69" s="97"/>
      <c r="D69" s="97"/>
      <c r="E69" s="97"/>
      <c r="F69" s="97"/>
      <c r="G69" s="97"/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7"/>
      <c r="Z69" s="97"/>
      <c r="AA69" s="35"/>
    </row>
  </sheetData>
  <mergeCells count="236">
    <mergeCell ref="F24:F26"/>
    <mergeCell ref="G24:G26"/>
    <mergeCell ref="H24:H26"/>
    <mergeCell ref="B21:B32"/>
    <mergeCell ref="A21:A32"/>
    <mergeCell ref="F30:F32"/>
    <mergeCell ref="S14:Z14"/>
    <mergeCell ref="T15:Z15"/>
    <mergeCell ref="A19:Z19"/>
    <mergeCell ref="A20:Z20"/>
    <mergeCell ref="G21:G23"/>
    <mergeCell ref="H21:H23"/>
    <mergeCell ref="Y21:Z23"/>
    <mergeCell ref="F21:F23"/>
    <mergeCell ref="O16:O17"/>
    <mergeCell ref="P16:P17"/>
    <mergeCell ref="J15:J17"/>
    <mergeCell ref="K15:P15"/>
    <mergeCell ref="X16:X17"/>
    <mergeCell ref="V16:V17"/>
    <mergeCell ref="W16:W17"/>
    <mergeCell ref="S27:S29"/>
    <mergeCell ref="T27:T29"/>
    <mergeCell ref="T16:T17"/>
    <mergeCell ref="P2:Z5"/>
    <mergeCell ref="A33:A38"/>
    <mergeCell ref="A51:A53"/>
    <mergeCell ref="B51:B53"/>
    <mergeCell ref="F51:F53"/>
    <mergeCell ref="G51:G53"/>
    <mergeCell ref="H51:H53"/>
    <mergeCell ref="Q51:Q53"/>
    <mergeCell ref="R51:R53"/>
    <mergeCell ref="S51:S53"/>
    <mergeCell ref="X39:X41"/>
    <mergeCell ref="Y39:Z41"/>
    <mergeCell ref="V39:V41"/>
    <mergeCell ref="W42:W44"/>
    <mergeCell ref="X42:X44"/>
    <mergeCell ref="Y42:Z44"/>
    <mergeCell ref="Y45:Z47"/>
    <mergeCell ref="X45:X47"/>
    <mergeCell ref="W45:W47"/>
    <mergeCell ref="R48:R50"/>
    <mergeCell ref="R39:R41"/>
    <mergeCell ref="S39:S41"/>
    <mergeCell ref="T39:T41"/>
    <mergeCell ref="Q13:Z13"/>
    <mergeCell ref="W57:W59"/>
    <mergeCell ref="X57:X59"/>
    <mergeCell ref="Y57:Z59"/>
    <mergeCell ref="A54:A56"/>
    <mergeCell ref="F54:F56"/>
    <mergeCell ref="G54:G56"/>
    <mergeCell ref="H54:H56"/>
    <mergeCell ref="X33:X35"/>
    <mergeCell ref="T33:T35"/>
    <mergeCell ref="Y33:Z35"/>
    <mergeCell ref="U33:U35"/>
    <mergeCell ref="T54:T56"/>
    <mergeCell ref="U54:U56"/>
    <mergeCell ref="A45:A47"/>
    <mergeCell ref="Q42:Q44"/>
    <mergeCell ref="R42:R44"/>
    <mergeCell ref="S42:S44"/>
    <mergeCell ref="S57:S59"/>
    <mergeCell ref="T57:T59"/>
    <mergeCell ref="U57:U59"/>
    <mergeCell ref="V57:V59"/>
    <mergeCell ref="Q39:Q41"/>
    <mergeCell ref="Y54:Z56"/>
    <mergeCell ref="W39:W41"/>
    <mergeCell ref="Q54:Q56"/>
    <mergeCell ref="R54:R56"/>
    <mergeCell ref="S24:S26"/>
    <mergeCell ref="T24:T26"/>
    <mergeCell ref="Q21:Q23"/>
    <mergeCell ref="R21:R23"/>
    <mergeCell ref="X21:X23"/>
    <mergeCell ref="T21:T23"/>
    <mergeCell ref="U21:U23"/>
    <mergeCell ref="V21:V23"/>
    <mergeCell ref="S21:S23"/>
    <mergeCell ref="W21:W23"/>
    <mergeCell ref="T51:T53"/>
    <mergeCell ref="U51:U53"/>
    <mergeCell ref="V51:V53"/>
    <mergeCell ref="W51:W53"/>
    <mergeCell ref="X51:X53"/>
    <mergeCell ref="S48:S50"/>
    <mergeCell ref="T48:T50"/>
    <mergeCell ref="U48:U50"/>
    <mergeCell ref="T45:T47"/>
    <mergeCell ref="Q14:Q17"/>
    <mergeCell ref="R14:R17"/>
    <mergeCell ref="U16:U17"/>
    <mergeCell ref="V48:V50"/>
    <mergeCell ref="W48:W50"/>
    <mergeCell ref="S54:S56"/>
    <mergeCell ref="Y30:Z32"/>
    <mergeCell ref="W30:W32"/>
    <mergeCell ref="X30:X32"/>
    <mergeCell ref="V30:V32"/>
    <mergeCell ref="U24:U26"/>
    <mergeCell ref="V24:V26"/>
    <mergeCell ref="W54:W56"/>
    <mergeCell ref="X54:X56"/>
    <mergeCell ref="V42:V44"/>
    <mergeCell ref="V45:V47"/>
    <mergeCell ref="V54:V56"/>
    <mergeCell ref="U27:U29"/>
    <mergeCell ref="V27:V29"/>
    <mergeCell ref="W27:W29"/>
    <mergeCell ref="X27:X29"/>
    <mergeCell ref="Y27:Z29"/>
    <mergeCell ref="W24:W26"/>
    <mergeCell ref="X24:X26"/>
    <mergeCell ref="Y24:Z26"/>
    <mergeCell ref="Y48:Z50"/>
    <mergeCell ref="U42:U44"/>
    <mergeCell ref="X48:X50"/>
    <mergeCell ref="Y51:Z53"/>
    <mergeCell ref="D21:D59"/>
    <mergeCell ref="E21:E59"/>
    <mergeCell ref="Q30:Q32"/>
    <mergeCell ref="R30:R32"/>
    <mergeCell ref="S30:S32"/>
    <mergeCell ref="T30:T32"/>
    <mergeCell ref="U30:U32"/>
    <mergeCell ref="H33:H35"/>
    <mergeCell ref="Q33:Q35"/>
    <mergeCell ref="R33:R35"/>
    <mergeCell ref="S33:S35"/>
    <mergeCell ref="Q27:Q29"/>
    <mergeCell ref="R27:R29"/>
    <mergeCell ref="Q24:Q26"/>
    <mergeCell ref="R24:R26"/>
    <mergeCell ref="U39:U41"/>
    <mergeCell ref="Q45:Q47"/>
    <mergeCell ref="R45:R47"/>
    <mergeCell ref="S45:S47"/>
    <mergeCell ref="F27:F29"/>
    <mergeCell ref="G27:G29"/>
    <mergeCell ref="H27:H29"/>
    <mergeCell ref="Q57:Q59"/>
    <mergeCell ref="R57:R59"/>
    <mergeCell ref="A69:Z69"/>
    <mergeCell ref="X60:X62"/>
    <mergeCell ref="F60:F62"/>
    <mergeCell ref="G60:G62"/>
    <mergeCell ref="H60:H62"/>
    <mergeCell ref="R60:R62"/>
    <mergeCell ref="S60:S62"/>
    <mergeCell ref="T60:T62"/>
    <mergeCell ref="A60:E62"/>
    <mergeCell ref="Q60:Q62"/>
    <mergeCell ref="A66:Z66"/>
    <mergeCell ref="A67:Z67"/>
    <mergeCell ref="A68:Z68"/>
    <mergeCell ref="U60:U62"/>
    <mergeCell ref="V60:V62"/>
    <mergeCell ref="A65:Z65"/>
    <mergeCell ref="Y60:Z62"/>
    <mergeCell ref="A64:Z64"/>
    <mergeCell ref="W60:W62"/>
    <mergeCell ref="S1:Z1"/>
    <mergeCell ref="A8:Z8"/>
    <mergeCell ref="A9:Z9"/>
    <mergeCell ref="A10:Z10"/>
    <mergeCell ref="A11:Z11"/>
    <mergeCell ref="Y18:Z18"/>
    <mergeCell ref="B13:B17"/>
    <mergeCell ref="C13:D15"/>
    <mergeCell ref="C16:C17"/>
    <mergeCell ref="D16:D17"/>
    <mergeCell ref="E13:E17"/>
    <mergeCell ref="I15:I17"/>
    <mergeCell ref="H16:H17"/>
    <mergeCell ref="G16:G17"/>
    <mergeCell ref="F16:F17"/>
    <mergeCell ref="S15:S17"/>
    <mergeCell ref="M16:M17"/>
    <mergeCell ref="F15:H15"/>
    <mergeCell ref="N16:N17"/>
    <mergeCell ref="A13:A17"/>
    <mergeCell ref="Y16:Z17"/>
    <mergeCell ref="F13:P14"/>
    <mergeCell ref="K16:K17"/>
    <mergeCell ref="L16:L17"/>
    <mergeCell ref="G30:G32"/>
    <mergeCell ref="H30:H32"/>
    <mergeCell ref="G45:G47"/>
    <mergeCell ref="F57:F59"/>
    <mergeCell ref="G57:G59"/>
    <mergeCell ref="H57:H59"/>
    <mergeCell ref="F45:F47"/>
    <mergeCell ref="A42:A44"/>
    <mergeCell ref="F42:F44"/>
    <mergeCell ref="F33:F38"/>
    <mergeCell ref="G33:G38"/>
    <mergeCell ref="B36:B38"/>
    <mergeCell ref="B39:B47"/>
    <mergeCell ref="B54:B56"/>
    <mergeCell ref="B57:B59"/>
    <mergeCell ref="A48:A50"/>
    <mergeCell ref="H48:H50"/>
    <mergeCell ref="B48:B50"/>
    <mergeCell ref="B33:B35"/>
    <mergeCell ref="A39:A41"/>
    <mergeCell ref="G42:G44"/>
    <mergeCell ref="H42:H44"/>
    <mergeCell ref="A57:A59"/>
    <mergeCell ref="C21:C59"/>
    <mergeCell ref="AB33:AB38"/>
    <mergeCell ref="AC33:AC38"/>
    <mergeCell ref="F48:F50"/>
    <mergeCell ref="G48:G50"/>
    <mergeCell ref="Q36:Q38"/>
    <mergeCell ref="R36:R38"/>
    <mergeCell ref="V36:V38"/>
    <mergeCell ref="U36:U38"/>
    <mergeCell ref="T36:T38"/>
    <mergeCell ref="S36:S38"/>
    <mergeCell ref="W36:W38"/>
    <mergeCell ref="X36:X38"/>
    <mergeCell ref="Y36:Z38"/>
    <mergeCell ref="H36:H38"/>
    <mergeCell ref="W33:W35"/>
    <mergeCell ref="V33:V35"/>
    <mergeCell ref="H45:H47"/>
    <mergeCell ref="F39:F41"/>
    <mergeCell ref="G39:G41"/>
    <mergeCell ref="H39:H41"/>
    <mergeCell ref="Q48:Q50"/>
    <mergeCell ref="U45:U47"/>
    <mergeCell ref="T42:T44"/>
  </mergeCells>
  <pageMargins left="0.70866141732283472" right="0.51181102362204722" top="0.19685039370078741" bottom="0.19685039370078741" header="0.31496062992125984" footer="0.31496062992125984"/>
  <pageSetup paperSize="9" scale="50" fitToHeight="0" orientation="landscape" r:id="rId1"/>
  <headerFooter differentFirst="1">
    <oddHeader>&amp;C2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Квачев В.В.</dc:creator>
  <cp:lastModifiedBy>user</cp:lastModifiedBy>
  <cp:lastPrinted>2024-02-20T04:55:51Z</cp:lastPrinted>
  <dcterms:created xsi:type="dcterms:W3CDTF">2018-11-16T03:18:38Z</dcterms:created>
  <dcterms:modified xsi:type="dcterms:W3CDTF">2025-02-24T09:02:33Z</dcterms:modified>
</cp:coreProperties>
</file>