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6" windowWidth="19440" windowHeight="12336"/>
  </bookViews>
  <sheets>
    <sheet name="Лист1" sheetId="1" r:id="rId1"/>
  </sheets>
  <definedNames>
    <definedName name="_xlnm.Print_Titles" localSheetId="0">Лист1!$10:$15</definedName>
  </definedNames>
  <calcPr calcId="144525"/>
</workbook>
</file>

<file path=xl/calcChain.xml><?xml version="1.0" encoding="utf-8"?>
<calcChain xmlns="http://schemas.openxmlformats.org/spreadsheetml/2006/main">
  <c r="P38" i="1" l="1"/>
  <c r="P18" i="1"/>
  <c r="N27" i="1" l="1"/>
  <c r="N34" i="1" l="1"/>
  <c r="N39" i="1" l="1"/>
  <c r="J36" i="1"/>
  <c r="N26" i="1" l="1"/>
  <c r="N25" i="1" s="1"/>
  <c r="N38" i="1" l="1"/>
  <c r="N37" i="1" s="1"/>
  <c r="J35" i="1"/>
  <c r="J34" i="1" l="1"/>
  <c r="M38" i="1" l="1"/>
  <c r="L38" i="1"/>
  <c r="L21" i="1" l="1"/>
  <c r="K18" i="1"/>
  <c r="K21" i="1" l="1"/>
  <c r="K26" i="1"/>
  <c r="J26" i="1" s="1"/>
  <c r="J29" i="1"/>
  <c r="J32" i="1"/>
  <c r="J33" i="1"/>
  <c r="K38" i="1" l="1"/>
  <c r="K27" i="1"/>
  <c r="J27" i="1" s="1"/>
  <c r="J25" i="1" s="1"/>
  <c r="K25" i="1" l="1"/>
  <c r="K39" i="1"/>
  <c r="P27" i="1"/>
  <c r="O27" i="1"/>
  <c r="M27" i="1"/>
  <c r="L27" i="1"/>
  <c r="J31" i="1"/>
  <c r="J30" i="1"/>
  <c r="L26" i="1" l="1"/>
  <c r="L25" i="1" s="1"/>
  <c r="P25" i="1"/>
  <c r="M26" i="1"/>
  <c r="M25" i="1" s="1"/>
  <c r="O26" i="1"/>
  <c r="O25" i="1" s="1"/>
  <c r="K37" i="1"/>
  <c r="J22" i="1"/>
  <c r="J39" i="1"/>
  <c r="J28" i="1"/>
  <c r="O38" i="1" l="1"/>
  <c r="O21" i="1"/>
  <c r="N21" i="1"/>
  <c r="O18" i="1"/>
  <c r="J38" i="1" l="1"/>
  <c r="L37" i="1"/>
  <c r="P37" i="1"/>
  <c r="O37" i="1"/>
  <c r="M37" i="1"/>
  <c r="M21" i="1"/>
  <c r="J21" i="1"/>
  <c r="N18" i="1"/>
  <c r="M18" i="1"/>
  <c r="L18" i="1"/>
  <c r="J19" i="1"/>
  <c r="J37" i="1" l="1"/>
  <c r="J18" i="1"/>
</calcChain>
</file>

<file path=xl/sharedStrings.xml><?xml version="1.0" encoding="utf-8"?>
<sst xmlns="http://schemas.openxmlformats.org/spreadsheetml/2006/main" count="137" uniqueCount="52">
  <si>
    <t>МЕРОПРИЯТИЯ</t>
  </si>
  <si>
    <t>Наименование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</si>
  <si>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</si>
  <si>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</si>
  <si>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Единица измерения</t>
  </si>
  <si>
    <t>Значение</t>
  </si>
  <si>
    <t>Источник финансирования</t>
  </si>
  <si>
    <t>Всего</t>
  </si>
  <si>
    <t>в том числе по годам реализации муниципальной программы</t>
  </si>
  <si>
    <t>Всего:</t>
  </si>
  <si>
    <t>Х</t>
  </si>
  <si>
    <t>№ п\п</t>
  </si>
  <si>
    <t>с (год)</t>
  </si>
  <si>
    <t>по (год)</t>
  </si>
  <si>
    <t>Целевые индикаторы реализации мероприятия (группы мероприятий) муниципальной программы &lt;****&gt;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</si>
  <si>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</si>
  <si>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</si>
  <si>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</si>
  <si>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 &lt;******&gt;</t>
  </si>
  <si>
    <t>1.Бюджет поселения</t>
  </si>
  <si>
    <t>2.Иные источники</t>
  </si>
  <si>
    <t>Наименование мероприятия муниципальной программы Воскресенского сельского поселения Калачинского муниципального района Омской области (далее – муниципальная  программа)</t>
  </si>
  <si>
    <t>Администрация Воскресенского сельского поселения</t>
  </si>
  <si>
    <t>Таблица 7.4.1</t>
  </si>
  <si>
    <t xml:space="preserve">Подпрограмма 4 «Модернизация и развитие автомобильных дорог, обеспечение безопасности дорожного движения в сельском поселении»
</t>
  </si>
  <si>
    <r>
      <rPr>
        <b/>
        <sz val="11"/>
        <color theme="1"/>
        <rFont val="Times New Roman"/>
        <family val="1"/>
        <charset val="204"/>
      </rPr>
      <t>Мероприятие 1 ПП 4</t>
    </r>
    <r>
      <rPr>
        <sz val="11"/>
        <color theme="1"/>
        <rFont val="Times New Roman"/>
        <family val="1"/>
        <charset val="204"/>
      </rPr>
      <t xml:space="preserve"> Содержание автомобильных дорог и искусственных сооружений на них, находящихся в собственности поселения</t>
    </r>
  </si>
  <si>
    <t>04</t>
  </si>
  <si>
    <t>09</t>
  </si>
  <si>
    <t>ВСЕГО по муниципальной подпрограмме</t>
  </si>
  <si>
    <t>площадь автомобильных дорог с твердым покрытием, в отношении которых произведен ремонт</t>
  </si>
  <si>
    <t>тыс. кв. м.</t>
  </si>
  <si>
    <t>Муниципальная программа Воскресенского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</t>
  </si>
  <si>
    <t>(наименование муниципальной подпрограммы Воскресенского сельского поселения Калачинского муниципального района Омской области)</t>
  </si>
  <si>
    <t>Объем финансирования мероприятия муниципальной программы (тыс. рублей)</t>
  </si>
  <si>
    <t>2.Иные источники (областные средства)</t>
  </si>
  <si>
    <t>X</t>
  </si>
  <si>
    <t>2,101</t>
  </si>
  <si>
    <t>0,3088</t>
  </si>
  <si>
    <t>2,4098</t>
  </si>
  <si>
    <r>
      <rPr>
        <b/>
        <sz val="11"/>
        <color theme="1"/>
        <rFont val="Times New Roman"/>
        <family val="1"/>
        <charset val="204"/>
      </rPr>
      <t>Мероприятие 0 ПП 4</t>
    </r>
    <r>
      <rPr>
        <sz val="11"/>
        <color theme="1"/>
        <rFont val="Times New Roman"/>
        <family val="1"/>
        <charset val="204"/>
      </rPr>
      <t xml:space="preserve"> Капитальный ремонт и ремонт автомобильных дорог, находящихся в собственности поселения:                                                                               </t>
    </r>
  </si>
  <si>
    <t>2,225</t>
  </si>
  <si>
    <t>4,6348</t>
  </si>
  <si>
    <r>
      <t xml:space="preserve">Цель муниципальной подпрограммы: </t>
    </r>
    <r>
      <rPr>
        <b/>
        <sz val="12"/>
        <color theme="1"/>
        <rFont val="Times New Roman"/>
        <family val="1"/>
        <charset val="204"/>
      </rPr>
      <t>полное и качественное удовлетворение потребностей социальной сферы и секторов экономики в транспортных услугах, развитие дорожно-транспортной системы поселения</t>
    </r>
  </si>
  <si>
    <r>
      <t xml:space="preserve">Задача  муниципальной подпрограммы:  </t>
    </r>
    <r>
      <rPr>
        <b/>
        <sz val="12"/>
        <color theme="1"/>
        <rFont val="Times New Roman"/>
        <family val="1"/>
        <charset val="204"/>
      </rPr>
      <t>обеспечение населенных пунктов круглогодичной связью по автомобильным дорогам с твердым покрытием</t>
    </r>
  </si>
  <si>
    <t>0440129990</t>
  </si>
  <si>
    <t>0440170340</t>
  </si>
  <si>
    <t>04401S0340</t>
  </si>
  <si>
    <t>- 1). ремонт автомобильных дорог по ул. Совхозная (от дома № 3 до дома № 21), ул. Механизаторов (от дома № 1 до дома № 7) в с. Воскресенка,  Воскресенского с.п. Калачинского МР Омской области</t>
  </si>
  <si>
    <t>-  2). ремонт автомобильной дороги по ул. Механизаторов (от дома № 21 до дома № 25) в с. Воскресенка,  Воскресенского с.п. Калачинского МР Омской области</t>
  </si>
  <si>
    <r>
      <rPr>
        <b/>
        <sz val="11"/>
        <color theme="1"/>
        <rFont val="Times New Roman"/>
        <family val="1"/>
        <charset val="204"/>
      </rPr>
      <t>Мероприятие 2 ПП 4</t>
    </r>
    <r>
      <rPr>
        <sz val="11"/>
        <color theme="1"/>
        <rFont val="Times New Roman"/>
        <family val="1"/>
        <charset val="204"/>
      </rPr>
      <t xml:space="preserve"> Капитальный ремонт и ремонт автомобильных дорог, находящихся в собственности поселения         </t>
    </r>
    <r>
      <rPr>
        <b/>
        <sz val="11"/>
        <color theme="1"/>
        <rFont val="Times New Roman"/>
        <family val="1"/>
        <charset val="204"/>
      </rPr>
      <t xml:space="preserve"> </t>
    </r>
  </si>
  <si>
    <t>- 3). Ремонт автомобильной дороги в с. Воскресенка Омской области Калачинского района по ул.Школьная от дома №3 до пересечения с ул. 50 лет ВЛКСМ</t>
  </si>
  <si>
    <t>к Постановлению от 24.02.2025г. № 10-П Подпрограмма «Модернизация и развитие автомобильных дорог, обеспечение безопасности дорожного движения в сельском поселении» муниципальной программы Воскресенского сельского поселения Калачинского муниципального района 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</si>
</sst>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/>
    <xf numFmtId="4" fontId="9" fillId="3" borderId="1" xfId="0" applyNumberFormat="1" applyFont="1" applyFill="1" applyBorder="1" applyAlignment="1">
      <alignment horizontal="right" vertical="center" wrapText="1"/>
    </xf>
    <xf numFmtId="4" fontId="10" fillId="3" borderId="1" xfId="0" applyNumberFormat="1" applyFont="1" applyFill="1" applyBorder="1" applyAlignment="1">
      <alignment horizontal="right" vertical="center" wrapText="1"/>
    </xf>
    <xf numFmtId="4" fontId="13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9" fillId="2" borderId="4" xfId="0" applyNumberFormat="1" applyFont="1" applyFill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4" fontId="9" fillId="0" borderId="4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4" fontId="10" fillId="3" borderId="4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6"/>
  <sheetViews>
    <sheetView tabSelected="1" zoomScale="90" zoomScaleNormal="90" workbookViewId="0">
      <selection activeCell="A6" sqref="A6:Z6"/>
    </sheetView>
  </sheetViews>
  <sheetFormatPr defaultRowHeight="14.4" x14ac:dyDescent="0.3"/>
  <cols>
    <col min="1" max="1" width="5.109375" customWidth="1"/>
    <col min="2" max="2" width="32" customWidth="1"/>
    <col min="3" max="3" width="6.88671875" customWidth="1"/>
    <col min="4" max="4" width="7.33203125" customWidth="1"/>
    <col min="5" max="5" width="11.44140625" customWidth="1"/>
    <col min="6" max="6" width="6" customWidth="1"/>
    <col min="7" max="7" width="7.109375" customWidth="1"/>
    <col min="8" max="8" width="11.109375" customWidth="1"/>
    <col min="9" max="9" width="19.109375" customWidth="1"/>
    <col min="10" max="10" width="14.33203125" customWidth="1"/>
    <col min="11" max="11" width="12.88671875" customWidth="1"/>
    <col min="12" max="12" width="13.109375" customWidth="1"/>
    <col min="13" max="13" width="13" customWidth="1"/>
    <col min="14" max="14" width="12.88671875" customWidth="1"/>
    <col min="15" max="15" width="12.6640625" customWidth="1"/>
    <col min="16" max="17" width="13.6640625" customWidth="1"/>
    <col min="18" max="18" width="6.44140625" customWidth="1"/>
    <col min="19" max="19" width="7.6640625" customWidth="1"/>
    <col min="20" max="20" width="8.109375" customWidth="1"/>
    <col min="21" max="21" width="5.6640625" customWidth="1"/>
    <col min="22" max="22" width="6.44140625" customWidth="1"/>
    <col min="23" max="23" width="7.33203125" customWidth="1"/>
    <col min="24" max="24" width="5.5546875" customWidth="1"/>
    <col min="25" max="25" width="4.5546875" customWidth="1"/>
    <col min="26" max="26" width="0.44140625" customWidth="1"/>
  </cols>
  <sheetData>
    <row r="1" spans="1:26" ht="19.5" customHeight="1" x14ac:dyDescent="0.3">
      <c r="S1" s="56" t="s">
        <v>23</v>
      </c>
      <c r="T1" s="56"/>
      <c r="U1" s="56"/>
      <c r="V1" s="56"/>
      <c r="W1" s="56"/>
      <c r="X1" s="56"/>
      <c r="Y1" s="56"/>
      <c r="Z1" s="56"/>
    </row>
    <row r="2" spans="1:26" ht="59.25" customHeight="1" x14ac:dyDescent="0.3">
      <c r="N2" s="88" t="s">
        <v>51</v>
      </c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</row>
    <row r="3" spans="1:26" ht="11.25" customHeight="1" x14ac:dyDescent="0.3"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spans="1:26" ht="14.25" hidden="1" customHeight="1" x14ac:dyDescent="0.25">
      <c r="A4" s="1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</row>
    <row r="5" spans="1:26" ht="15.6" x14ac:dyDescent="0.3">
      <c r="A5" s="96" t="s">
        <v>0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</row>
    <row r="6" spans="1:26" ht="39" customHeight="1" x14ac:dyDescent="0.3">
      <c r="A6" s="43" t="s">
        <v>31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</row>
    <row r="7" spans="1:26" ht="23.25" customHeight="1" x14ac:dyDescent="0.3">
      <c r="A7" s="69" t="s">
        <v>24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</row>
    <row r="8" spans="1:26" ht="13.5" customHeight="1" x14ac:dyDescent="0.3">
      <c r="A8" s="37" t="s">
        <v>32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6" ht="5.25" customHeight="1" x14ac:dyDescent="0.25">
      <c r="A9" s="2"/>
    </row>
    <row r="10" spans="1:26" ht="37.5" customHeight="1" x14ac:dyDescent="0.3">
      <c r="A10" s="44" t="s">
        <v>11</v>
      </c>
      <c r="B10" s="44" t="s">
        <v>21</v>
      </c>
      <c r="C10" s="44" t="s">
        <v>2</v>
      </c>
      <c r="D10" s="44"/>
      <c r="E10" s="44" t="s">
        <v>3</v>
      </c>
      <c r="F10" s="50" t="s">
        <v>33</v>
      </c>
      <c r="G10" s="51"/>
      <c r="H10" s="51"/>
      <c r="I10" s="51"/>
      <c r="J10" s="51"/>
      <c r="K10" s="51"/>
      <c r="L10" s="51"/>
      <c r="M10" s="51"/>
      <c r="N10" s="51"/>
      <c r="O10" s="51"/>
      <c r="P10" s="52"/>
      <c r="Q10" s="44" t="s">
        <v>14</v>
      </c>
      <c r="R10" s="44"/>
      <c r="S10" s="44"/>
      <c r="T10" s="44"/>
      <c r="U10" s="44"/>
      <c r="V10" s="44"/>
      <c r="W10" s="44"/>
      <c r="X10" s="44"/>
      <c r="Y10" s="44"/>
      <c r="Z10" s="44"/>
    </row>
    <row r="11" spans="1:26" ht="19.5" customHeight="1" x14ac:dyDescent="0.3">
      <c r="A11" s="44"/>
      <c r="B11" s="44"/>
      <c r="C11" s="44"/>
      <c r="D11" s="44"/>
      <c r="E11" s="44"/>
      <c r="F11" s="53"/>
      <c r="G11" s="54"/>
      <c r="H11" s="54"/>
      <c r="I11" s="54"/>
      <c r="J11" s="54"/>
      <c r="K11" s="54"/>
      <c r="L11" s="54"/>
      <c r="M11" s="54"/>
      <c r="N11" s="54"/>
      <c r="O11" s="54"/>
      <c r="P11" s="55"/>
      <c r="Q11" s="44" t="s">
        <v>1</v>
      </c>
      <c r="R11" s="44" t="s">
        <v>4</v>
      </c>
      <c r="S11" s="44" t="s">
        <v>5</v>
      </c>
      <c r="T11" s="44"/>
      <c r="U11" s="44"/>
      <c r="V11" s="44"/>
      <c r="W11" s="44"/>
      <c r="X11" s="44"/>
      <c r="Y11" s="44"/>
      <c r="Z11" s="44"/>
    </row>
    <row r="12" spans="1:26" ht="33" customHeight="1" x14ac:dyDescent="0.3">
      <c r="A12" s="44"/>
      <c r="B12" s="44"/>
      <c r="C12" s="44"/>
      <c r="D12" s="44"/>
      <c r="E12" s="44"/>
      <c r="F12" s="44" t="s">
        <v>15</v>
      </c>
      <c r="G12" s="44"/>
      <c r="H12" s="44"/>
      <c r="I12" s="44" t="s">
        <v>6</v>
      </c>
      <c r="J12" s="44" t="s">
        <v>7</v>
      </c>
      <c r="K12" s="47" t="s">
        <v>8</v>
      </c>
      <c r="L12" s="48"/>
      <c r="M12" s="48"/>
      <c r="N12" s="48"/>
      <c r="O12" s="48"/>
      <c r="P12" s="49"/>
      <c r="Q12" s="44"/>
      <c r="R12" s="44"/>
      <c r="S12" s="44" t="s">
        <v>7</v>
      </c>
      <c r="T12" s="44" t="s">
        <v>8</v>
      </c>
      <c r="U12" s="44"/>
      <c r="V12" s="44"/>
      <c r="W12" s="44"/>
      <c r="X12" s="44"/>
      <c r="Y12" s="44"/>
      <c r="Z12" s="44"/>
    </row>
    <row r="13" spans="1:26" ht="40.5" customHeight="1" x14ac:dyDescent="0.3">
      <c r="A13" s="44"/>
      <c r="B13" s="44"/>
      <c r="C13" s="44" t="s">
        <v>12</v>
      </c>
      <c r="D13" s="44" t="s">
        <v>13</v>
      </c>
      <c r="E13" s="44"/>
      <c r="F13" s="44" t="s">
        <v>16</v>
      </c>
      <c r="G13" s="44" t="s">
        <v>17</v>
      </c>
      <c r="H13" s="44" t="s">
        <v>18</v>
      </c>
      <c r="I13" s="44"/>
      <c r="J13" s="44"/>
      <c r="K13" s="44">
        <v>2020</v>
      </c>
      <c r="L13" s="44">
        <v>2021</v>
      </c>
      <c r="M13" s="44">
        <v>2022</v>
      </c>
      <c r="N13" s="45">
        <v>2023</v>
      </c>
      <c r="O13" s="45">
        <v>2024</v>
      </c>
      <c r="P13" s="45">
        <v>2025</v>
      </c>
      <c r="Q13" s="44"/>
      <c r="R13" s="44"/>
      <c r="S13" s="44"/>
      <c r="T13" s="44">
        <v>2020</v>
      </c>
      <c r="U13" s="45">
        <v>2021</v>
      </c>
      <c r="V13" s="45">
        <v>2022</v>
      </c>
      <c r="W13" s="45">
        <v>2023</v>
      </c>
      <c r="X13" s="44">
        <v>2024</v>
      </c>
      <c r="Y13" s="44">
        <v>2025</v>
      </c>
      <c r="Z13" s="44"/>
    </row>
    <row r="14" spans="1:26" ht="27" customHeight="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6"/>
      <c r="O14" s="46"/>
      <c r="P14" s="46"/>
      <c r="Q14" s="44"/>
      <c r="R14" s="44"/>
      <c r="S14" s="44"/>
      <c r="T14" s="44"/>
      <c r="U14" s="46"/>
      <c r="V14" s="46"/>
      <c r="W14" s="46"/>
      <c r="X14" s="44"/>
      <c r="Y14" s="44"/>
      <c r="Z14" s="44"/>
    </row>
    <row r="15" spans="1:26" ht="15" x14ac:dyDescent="0.25">
      <c r="A15" s="4">
        <v>1</v>
      </c>
      <c r="B15" s="4">
        <v>2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  <c r="H15" s="4">
        <v>8</v>
      </c>
      <c r="I15" s="4">
        <v>9</v>
      </c>
      <c r="J15" s="4">
        <v>10</v>
      </c>
      <c r="K15" s="4">
        <v>11</v>
      </c>
      <c r="L15" s="4">
        <v>12</v>
      </c>
      <c r="M15" s="4">
        <v>13</v>
      </c>
      <c r="N15" s="6">
        <v>14</v>
      </c>
      <c r="O15" s="6">
        <v>15</v>
      </c>
      <c r="P15" s="6">
        <v>16</v>
      </c>
      <c r="Q15" s="4">
        <v>17</v>
      </c>
      <c r="R15" s="4">
        <v>18</v>
      </c>
      <c r="S15" s="4">
        <v>19</v>
      </c>
      <c r="T15" s="4">
        <v>20</v>
      </c>
      <c r="U15" s="6">
        <v>21</v>
      </c>
      <c r="V15" s="6">
        <v>22</v>
      </c>
      <c r="W15" s="6">
        <v>23</v>
      </c>
      <c r="X15" s="4">
        <v>24</v>
      </c>
      <c r="Y15" s="95">
        <v>25</v>
      </c>
      <c r="Z15" s="95"/>
    </row>
    <row r="16" spans="1:26" s="14" customFormat="1" ht="17.25" customHeight="1" x14ac:dyDescent="0.3">
      <c r="A16" s="58" t="s">
        <v>42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60"/>
    </row>
    <row r="17" spans="1:26" s="14" customFormat="1" ht="18" customHeight="1" x14ac:dyDescent="0.3">
      <c r="A17" s="61" t="s">
        <v>43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</row>
    <row r="18" spans="1:26" ht="15.75" customHeight="1" x14ac:dyDescent="0.3">
      <c r="A18" s="30">
        <v>1</v>
      </c>
      <c r="B18" s="68" t="s">
        <v>25</v>
      </c>
      <c r="C18" s="65">
        <v>2020</v>
      </c>
      <c r="D18" s="65">
        <v>2025</v>
      </c>
      <c r="E18" s="76" t="s">
        <v>22</v>
      </c>
      <c r="F18" s="38" t="s">
        <v>26</v>
      </c>
      <c r="G18" s="38" t="s">
        <v>27</v>
      </c>
      <c r="H18" s="38" t="s">
        <v>44</v>
      </c>
      <c r="I18" s="5" t="s">
        <v>9</v>
      </c>
      <c r="J18" s="15">
        <f>J19+J20</f>
        <v>6224129.6100000003</v>
      </c>
      <c r="K18" s="15">
        <f>K19</f>
        <v>585581.77</v>
      </c>
      <c r="L18" s="15">
        <f>L19+L20</f>
        <v>984537.72</v>
      </c>
      <c r="M18" s="15">
        <f>M19+M20</f>
        <v>862785.08</v>
      </c>
      <c r="N18" s="15">
        <f>N19</f>
        <v>1168434.93</v>
      </c>
      <c r="O18" s="15">
        <f>O19</f>
        <v>1577790.11</v>
      </c>
      <c r="P18" s="15">
        <f>P19</f>
        <v>1045000</v>
      </c>
      <c r="Q18" s="30" t="s">
        <v>10</v>
      </c>
      <c r="R18" s="30" t="s">
        <v>10</v>
      </c>
      <c r="S18" s="30" t="s">
        <v>10</v>
      </c>
      <c r="T18" s="30" t="s">
        <v>10</v>
      </c>
      <c r="U18" s="30" t="s">
        <v>10</v>
      </c>
      <c r="V18" s="30" t="s">
        <v>10</v>
      </c>
      <c r="W18" s="30" t="s">
        <v>10</v>
      </c>
      <c r="X18" s="30" t="s">
        <v>10</v>
      </c>
      <c r="Y18" s="30" t="s">
        <v>10</v>
      </c>
      <c r="Z18" s="30"/>
    </row>
    <row r="19" spans="1:26" ht="15.75" customHeight="1" x14ac:dyDescent="0.3">
      <c r="A19" s="30"/>
      <c r="B19" s="68"/>
      <c r="C19" s="65"/>
      <c r="D19" s="65"/>
      <c r="E19" s="76"/>
      <c r="F19" s="39"/>
      <c r="G19" s="39"/>
      <c r="H19" s="39"/>
      <c r="I19" s="5" t="s">
        <v>19</v>
      </c>
      <c r="J19" s="16">
        <f>SUM(K19:P19)</f>
        <v>6224129.6100000003</v>
      </c>
      <c r="K19" s="16">
        <v>585581.77</v>
      </c>
      <c r="L19" s="16">
        <v>984537.72</v>
      </c>
      <c r="M19" s="16">
        <v>862785.08</v>
      </c>
      <c r="N19" s="16">
        <v>1168434.93</v>
      </c>
      <c r="O19" s="17">
        <v>1577790.11</v>
      </c>
      <c r="P19" s="16">
        <v>1045000</v>
      </c>
      <c r="Q19" s="30"/>
      <c r="R19" s="30"/>
      <c r="S19" s="30"/>
      <c r="T19" s="30"/>
      <c r="U19" s="30"/>
      <c r="V19" s="30"/>
      <c r="W19" s="30"/>
      <c r="X19" s="30"/>
      <c r="Y19" s="30"/>
      <c r="Z19" s="30"/>
    </row>
    <row r="20" spans="1:26" ht="45.75" customHeight="1" x14ac:dyDescent="0.3">
      <c r="A20" s="30"/>
      <c r="B20" s="68"/>
      <c r="C20" s="65"/>
      <c r="D20" s="65"/>
      <c r="E20" s="76"/>
      <c r="F20" s="40"/>
      <c r="G20" s="40"/>
      <c r="H20" s="40"/>
      <c r="I20" s="5" t="s">
        <v>20</v>
      </c>
      <c r="J20" s="18">
        <v>0</v>
      </c>
      <c r="K20" s="18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30"/>
      <c r="R20" s="30"/>
      <c r="S20" s="30"/>
      <c r="T20" s="30"/>
      <c r="U20" s="30"/>
      <c r="V20" s="30"/>
      <c r="W20" s="30"/>
      <c r="X20" s="30"/>
      <c r="Y20" s="30"/>
      <c r="Z20" s="30"/>
    </row>
    <row r="21" spans="1:26" ht="17.25" customHeight="1" x14ac:dyDescent="0.3">
      <c r="A21" s="30">
        <v>2</v>
      </c>
      <c r="B21" s="62" t="s">
        <v>49</v>
      </c>
      <c r="C21" s="65"/>
      <c r="D21" s="65"/>
      <c r="E21" s="76"/>
      <c r="F21" s="9"/>
      <c r="G21" s="9"/>
      <c r="H21" s="9"/>
      <c r="I21" s="5" t="s">
        <v>9</v>
      </c>
      <c r="J21" s="15">
        <f>J22+J23+J24</f>
        <v>2190048.31</v>
      </c>
      <c r="K21" s="15">
        <f t="shared" ref="K21:O21" si="0">K22</f>
        <v>150237.41</v>
      </c>
      <c r="L21" s="15">
        <f>L22</f>
        <v>222719.92</v>
      </c>
      <c r="M21" s="15">
        <f t="shared" si="0"/>
        <v>786000</v>
      </c>
      <c r="N21" s="15">
        <f t="shared" si="0"/>
        <v>262631.28000000003</v>
      </c>
      <c r="O21" s="15">
        <f t="shared" si="0"/>
        <v>425350</v>
      </c>
      <c r="P21" s="15">
        <v>343109.7</v>
      </c>
      <c r="Q21" s="41" t="s">
        <v>29</v>
      </c>
      <c r="R21" s="78" t="s">
        <v>30</v>
      </c>
      <c r="S21" s="67">
        <v>0.92700000000000005</v>
      </c>
      <c r="T21" s="67">
        <v>0.14899999999999999</v>
      </c>
      <c r="U21" s="30">
        <v>0.13500000000000001</v>
      </c>
      <c r="V21" s="30">
        <v>0.34499999999999997</v>
      </c>
      <c r="W21" s="30">
        <v>0.29799999999999999</v>
      </c>
      <c r="X21" s="30" t="s">
        <v>10</v>
      </c>
      <c r="Y21" s="30" t="s">
        <v>10</v>
      </c>
      <c r="Z21" s="30"/>
    </row>
    <row r="22" spans="1:26" ht="15.6" x14ac:dyDescent="0.3">
      <c r="A22" s="30"/>
      <c r="B22" s="63"/>
      <c r="C22" s="65"/>
      <c r="D22" s="65"/>
      <c r="E22" s="76"/>
      <c r="F22" s="38" t="s">
        <v>26</v>
      </c>
      <c r="G22" s="38" t="s">
        <v>27</v>
      </c>
      <c r="H22" s="38" t="s">
        <v>44</v>
      </c>
      <c r="I22" s="5" t="s">
        <v>19</v>
      </c>
      <c r="J22" s="16">
        <f>SUM(K22:P22)</f>
        <v>2190048.31</v>
      </c>
      <c r="K22" s="16">
        <v>150237.41</v>
      </c>
      <c r="L22" s="16">
        <v>222719.92</v>
      </c>
      <c r="M22" s="16">
        <v>786000</v>
      </c>
      <c r="N22" s="16">
        <v>262631.28000000003</v>
      </c>
      <c r="O22" s="17">
        <v>425350</v>
      </c>
      <c r="P22" s="16">
        <v>343109.7</v>
      </c>
      <c r="Q22" s="31"/>
      <c r="R22" s="78"/>
      <c r="S22" s="67"/>
      <c r="T22" s="67"/>
      <c r="U22" s="30"/>
      <c r="V22" s="30"/>
      <c r="W22" s="30"/>
      <c r="X22" s="30"/>
      <c r="Y22" s="30"/>
      <c r="Z22" s="30"/>
    </row>
    <row r="23" spans="1:26" ht="15.75" customHeight="1" x14ac:dyDescent="0.3">
      <c r="A23" s="30"/>
      <c r="B23" s="63"/>
      <c r="C23" s="65"/>
      <c r="D23" s="65"/>
      <c r="E23" s="76"/>
      <c r="F23" s="39"/>
      <c r="G23" s="39"/>
      <c r="H23" s="39"/>
      <c r="I23" s="79" t="s">
        <v>20</v>
      </c>
      <c r="J23" s="33">
        <v>0</v>
      </c>
      <c r="K23" s="33">
        <v>0</v>
      </c>
      <c r="L23" s="35">
        <v>0</v>
      </c>
      <c r="M23" s="35">
        <v>0</v>
      </c>
      <c r="N23" s="35">
        <v>0</v>
      </c>
      <c r="O23" s="35">
        <v>0</v>
      </c>
      <c r="P23" s="35">
        <v>0</v>
      </c>
      <c r="Q23" s="31"/>
      <c r="R23" s="78"/>
      <c r="S23" s="67"/>
      <c r="T23" s="67"/>
      <c r="U23" s="30"/>
      <c r="V23" s="30"/>
      <c r="W23" s="30"/>
      <c r="X23" s="30"/>
      <c r="Y23" s="30"/>
      <c r="Z23" s="30"/>
    </row>
    <row r="24" spans="1:26" ht="25.5" customHeight="1" x14ac:dyDescent="0.3">
      <c r="A24" s="30"/>
      <c r="B24" s="64"/>
      <c r="C24" s="66"/>
      <c r="D24" s="66"/>
      <c r="E24" s="77"/>
      <c r="F24" s="40"/>
      <c r="G24" s="40"/>
      <c r="H24" s="40"/>
      <c r="I24" s="80"/>
      <c r="J24" s="34"/>
      <c r="K24" s="34"/>
      <c r="L24" s="36"/>
      <c r="M24" s="36"/>
      <c r="N24" s="36"/>
      <c r="O24" s="36"/>
      <c r="P24" s="36"/>
      <c r="Q24" s="42"/>
      <c r="R24" s="78"/>
      <c r="S24" s="67"/>
      <c r="T24" s="67"/>
      <c r="U24" s="30"/>
      <c r="V24" s="30"/>
      <c r="W24" s="30"/>
      <c r="X24" s="30"/>
      <c r="Y24" s="30"/>
      <c r="Z24" s="30"/>
    </row>
    <row r="25" spans="1:26" ht="23.25" customHeight="1" x14ac:dyDescent="0.3">
      <c r="A25" s="74">
        <v>3</v>
      </c>
      <c r="B25" s="71" t="s">
        <v>39</v>
      </c>
      <c r="C25" s="74">
        <v>2020</v>
      </c>
      <c r="D25" s="74">
        <v>2025</v>
      </c>
      <c r="E25" s="75" t="s">
        <v>22</v>
      </c>
      <c r="F25" s="38"/>
      <c r="G25" s="38"/>
      <c r="H25" s="38"/>
      <c r="I25" s="11" t="s">
        <v>9</v>
      </c>
      <c r="J25" s="20">
        <f>J26+J27</f>
        <v>2395063.2599999998</v>
      </c>
      <c r="K25" s="20">
        <f>K26+K27</f>
        <v>2395063.2599999998</v>
      </c>
      <c r="L25" s="21">
        <f t="shared" ref="L25:P26" si="1">SUM(L26:L30)</f>
        <v>0</v>
      </c>
      <c r="M25" s="21">
        <f t="shared" si="1"/>
        <v>0</v>
      </c>
      <c r="N25" s="22">
        <f>N26+N27</f>
        <v>4540000</v>
      </c>
      <c r="O25" s="21">
        <f t="shared" si="1"/>
        <v>0</v>
      </c>
      <c r="P25" s="21">
        <f t="shared" si="1"/>
        <v>158590.29999999999</v>
      </c>
      <c r="Q25" s="41" t="s">
        <v>29</v>
      </c>
      <c r="R25" s="41" t="s">
        <v>30</v>
      </c>
      <c r="S25" s="81" t="s">
        <v>41</v>
      </c>
      <c r="T25" s="81" t="s">
        <v>38</v>
      </c>
      <c r="U25" s="74" t="s">
        <v>35</v>
      </c>
      <c r="V25" s="74" t="s">
        <v>35</v>
      </c>
      <c r="W25" s="84">
        <v>2.2250000000000001</v>
      </c>
      <c r="X25" s="74" t="s">
        <v>35</v>
      </c>
      <c r="Y25" s="89" t="s">
        <v>35</v>
      </c>
      <c r="Z25" s="90"/>
    </row>
    <row r="26" spans="1:26" ht="29.25" customHeight="1" x14ac:dyDescent="0.3">
      <c r="A26" s="65"/>
      <c r="B26" s="72"/>
      <c r="C26" s="65"/>
      <c r="D26" s="65"/>
      <c r="E26" s="76"/>
      <c r="F26" s="39"/>
      <c r="G26" s="39"/>
      <c r="H26" s="39"/>
      <c r="I26" s="12" t="s">
        <v>19</v>
      </c>
      <c r="J26" s="23">
        <f>K26</f>
        <v>279087.25999999995</v>
      </c>
      <c r="K26" s="23">
        <f>K28+K29+K31+K32</f>
        <v>279087.25999999995</v>
      </c>
      <c r="L26" s="24">
        <f t="shared" si="1"/>
        <v>0</v>
      </c>
      <c r="M26" s="24">
        <f t="shared" si="1"/>
        <v>0</v>
      </c>
      <c r="N26" s="24">
        <f>N35</f>
        <v>227000.93</v>
      </c>
      <c r="O26" s="24">
        <f t="shared" si="1"/>
        <v>0</v>
      </c>
      <c r="P26" s="24">
        <v>158590.29999999999</v>
      </c>
      <c r="Q26" s="31"/>
      <c r="R26" s="31"/>
      <c r="S26" s="82"/>
      <c r="T26" s="82"/>
      <c r="U26" s="65"/>
      <c r="V26" s="65"/>
      <c r="W26" s="85"/>
      <c r="X26" s="65"/>
      <c r="Y26" s="91"/>
      <c r="Z26" s="92"/>
    </row>
    <row r="27" spans="1:26" ht="45" customHeight="1" x14ac:dyDescent="0.3">
      <c r="A27" s="65"/>
      <c r="B27" s="73"/>
      <c r="C27" s="65"/>
      <c r="D27" s="65"/>
      <c r="E27" s="76"/>
      <c r="F27" s="40"/>
      <c r="G27" s="40"/>
      <c r="H27" s="40"/>
      <c r="I27" s="12" t="s">
        <v>34</v>
      </c>
      <c r="J27" s="25">
        <f>K27</f>
        <v>2115976</v>
      </c>
      <c r="K27" s="25">
        <f>K30+K33</f>
        <v>2115976</v>
      </c>
      <c r="L27" s="24">
        <f>SUM(L28:L33)</f>
        <v>0</v>
      </c>
      <c r="M27" s="24">
        <f>SUM(M28:M33)</f>
        <v>0</v>
      </c>
      <c r="N27" s="24">
        <f>N36</f>
        <v>4312999.07</v>
      </c>
      <c r="O27" s="24">
        <f>SUM(O28:O33)</f>
        <v>0</v>
      </c>
      <c r="P27" s="24">
        <f>SUM(P28:P33)</f>
        <v>0</v>
      </c>
      <c r="Q27" s="31"/>
      <c r="R27" s="31"/>
      <c r="S27" s="83"/>
      <c r="T27" s="83"/>
      <c r="U27" s="66"/>
      <c r="V27" s="66"/>
      <c r="W27" s="86"/>
      <c r="X27" s="66"/>
      <c r="Y27" s="93"/>
      <c r="Z27" s="94"/>
    </row>
    <row r="28" spans="1:26" ht="15.75" customHeight="1" x14ac:dyDescent="0.3">
      <c r="A28" s="65"/>
      <c r="B28" s="71" t="s">
        <v>47</v>
      </c>
      <c r="C28" s="65"/>
      <c r="D28" s="65"/>
      <c r="E28" s="76"/>
      <c r="F28" s="10"/>
      <c r="G28" s="10"/>
      <c r="H28" s="10"/>
      <c r="I28" s="7" t="s">
        <v>9</v>
      </c>
      <c r="J28" s="15">
        <f>SUM(K28:P28)</f>
        <v>88537.56</v>
      </c>
      <c r="K28" s="15">
        <v>88537.56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31"/>
      <c r="R28" s="31"/>
      <c r="S28" s="38" t="s">
        <v>36</v>
      </c>
      <c r="T28" s="38" t="s">
        <v>36</v>
      </c>
      <c r="U28" s="30" t="s">
        <v>35</v>
      </c>
      <c r="V28" s="30" t="s">
        <v>10</v>
      </c>
      <c r="W28" s="30" t="s">
        <v>10</v>
      </c>
      <c r="X28" s="30" t="s">
        <v>10</v>
      </c>
      <c r="Y28" s="30" t="s">
        <v>10</v>
      </c>
      <c r="Z28" s="30"/>
    </row>
    <row r="29" spans="1:26" ht="25.5" customHeight="1" x14ac:dyDescent="0.3">
      <c r="A29" s="65"/>
      <c r="B29" s="72"/>
      <c r="C29" s="65"/>
      <c r="D29" s="65"/>
      <c r="E29" s="76"/>
      <c r="F29" s="10" t="s">
        <v>26</v>
      </c>
      <c r="G29" s="10" t="s">
        <v>27</v>
      </c>
      <c r="H29" s="10" t="s">
        <v>46</v>
      </c>
      <c r="I29" s="8" t="s">
        <v>19</v>
      </c>
      <c r="J29" s="25">
        <f>K29</f>
        <v>167112.78</v>
      </c>
      <c r="K29" s="24">
        <v>167112.78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31"/>
      <c r="R29" s="31"/>
      <c r="S29" s="39"/>
      <c r="T29" s="39"/>
      <c r="U29" s="30"/>
      <c r="V29" s="30"/>
      <c r="W29" s="30"/>
      <c r="X29" s="30"/>
      <c r="Y29" s="30"/>
      <c r="Z29" s="30"/>
    </row>
    <row r="30" spans="1:26" ht="50.25" customHeight="1" x14ac:dyDescent="0.3">
      <c r="A30" s="65"/>
      <c r="B30" s="73"/>
      <c r="C30" s="65"/>
      <c r="D30" s="65"/>
      <c r="E30" s="76"/>
      <c r="F30" s="10" t="s">
        <v>26</v>
      </c>
      <c r="G30" s="10" t="s">
        <v>27</v>
      </c>
      <c r="H30" s="10" t="s">
        <v>45</v>
      </c>
      <c r="I30" s="7" t="s">
        <v>34</v>
      </c>
      <c r="J30" s="25">
        <f>K30</f>
        <v>1682200.92</v>
      </c>
      <c r="K30" s="25">
        <v>1682200.92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31"/>
      <c r="R30" s="31"/>
      <c r="S30" s="40"/>
      <c r="T30" s="40"/>
      <c r="U30" s="30"/>
      <c r="V30" s="30"/>
      <c r="W30" s="30"/>
      <c r="X30" s="30"/>
      <c r="Y30" s="30"/>
      <c r="Z30" s="30"/>
    </row>
    <row r="31" spans="1:26" ht="27" customHeight="1" x14ac:dyDescent="0.3">
      <c r="A31" s="65"/>
      <c r="B31" s="71" t="s">
        <v>48</v>
      </c>
      <c r="C31" s="65"/>
      <c r="D31" s="65"/>
      <c r="E31" s="76"/>
      <c r="F31" s="10"/>
      <c r="G31" s="10"/>
      <c r="H31" s="10"/>
      <c r="I31" s="7" t="s">
        <v>9</v>
      </c>
      <c r="J31" s="15">
        <f>SUM(K31:P31)</f>
        <v>22830.44</v>
      </c>
      <c r="K31" s="16">
        <v>22830.44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31"/>
      <c r="R31" s="31"/>
      <c r="S31" s="38" t="s">
        <v>37</v>
      </c>
      <c r="T31" s="38" t="s">
        <v>37</v>
      </c>
      <c r="U31" s="74" t="s">
        <v>10</v>
      </c>
      <c r="V31" s="74" t="s">
        <v>10</v>
      </c>
      <c r="W31" s="74" t="s">
        <v>10</v>
      </c>
      <c r="X31" s="74" t="s">
        <v>10</v>
      </c>
      <c r="Y31" s="30" t="s">
        <v>10</v>
      </c>
      <c r="Z31" s="30"/>
    </row>
    <row r="32" spans="1:26" ht="27" customHeight="1" x14ac:dyDescent="0.3">
      <c r="A32" s="65"/>
      <c r="B32" s="72"/>
      <c r="C32" s="65"/>
      <c r="D32" s="65"/>
      <c r="E32" s="76"/>
      <c r="F32" s="10" t="s">
        <v>26</v>
      </c>
      <c r="G32" s="10" t="s">
        <v>27</v>
      </c>
      <c r="H32" s="10" t="s">
        <v>46</v>
      </c>
      <c r="I32" s="8" t="s">
        <v>19</v>
      </c>
      <c r="J32" s="25">
        <f>K32</f>
        <v>606.48</v>
      </c>
      <c r="K32" s="24">
        <v>606.48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31"/>
      <c r="R32" s="31"/>
      <c r="S32" s="39"/>
      <c r="T32" s="39"/>
      <c r="U32" s="65"/>
      <c r="V32" s="65"/>
      <c r="W32" s="65"/>
      <c r="X32" s="65"/>
      <c r="Y32" s="30"/>
      <c r="Z32" s="30"/>
    </row>
    <row r="33" spans="1:26" ht="46.5" customHeight="1" x14ac:dyDescent="0.3">
      <c r="A33" s="65"/>
      <c r="B33" s="73"/>
      <c r="C33" s="65"/>
      <c r="D33" s="65"/>
      <c r="E33" s="76"/>
      <c r="F33" s="10" t="s">
        <v>26</v>
      </c>
      <c r="G33" s="10" t="s">
        <v>27</v>
      </c>
      <c r="H33" s="10" t="s">
        <v>45</v>
      </c>
      <c r="I33" s="7" t="s">
        <v>34</v>
      </c>
      <c r="J33" s="25">
        <f>K33</f>
        <v>433775.08</v>
      </c>
      <c r="K33" s="24">
        <v>433775.08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42"/>
      <c r="R33" s="42"/>
      <c r="S33" s="40"/>
      <c r="T33" s="40"/>
      <c r="U33" s="66"/>
      <c r="V33" s="66"/>
      <c r="W33" s="66"/>
      <c r="X33" s="66"/>
      <c r="Y33" s="30"/>
      <c r="Z33" s="30"/>
    </row>
    <row r="34" spans="1:26" ht="23.25" customHeight="1" x14ac:dyDescent="0.3">
      <c r="A34" s="65"/>
      <c r="B34" s="71" t="s">
        <v>50</v>
      </c>
      <c r="C34" s="65"/>
      <c r="D34" s="65"/>
      <c r="E34" s="76"/>
      <c r="F34" s="10"/>
      <c r="G34" s="10"/>
      <c r="H34" s="10"/>
      <c r="I34" s="13" t="s">
        <v>9</v>
      </c>
      <c r="J34" s="22">
        <f>SUM(K34:P34)</f>
        <v>4698590.3</v>
      </c>
      <c r="K34" s="22">
        <v>0</v>
      </c>
      <c r="L34" s="22">
        <v>0</v>
      </c>
      <c r="M34" s="22">
        <v>0</v>
      </c>
      <c r="N34" s="22">
        <f>N35+N36</f>
        <v>4540000</v>
      </c>
      <c r="O34" s="26">
        <v>0</v>
      </c>
      <c r="P34" s="26">
        <v>158590.29999999999</v>
      </c>
      <c r="Q34" s="31" t="s">
        <v>29</v>
      </c>
      <c r="R34" s="31" t="s">
        <v>30</v>
      </c>
      <c r="S34" s="38" t="s">
        <v>40</v>
      </c>
      <c r="T34" s="38" t="s">
        <v>35</v>
      </c>
      <c r="U34" s="30" t="s">
        <v>35</v>
      </c>
      <c r="V34" s="30" t="s">
        <v>10</v>
      </c>
      <c r="W34" s="30">
        <v>2.2250000000000001</v>
      </c>
      <c r="X34" s="30" t="s">
        <v>10</v>
      </c>
      <c r="Y34" s="30" t="s">
        <v>10</v>
      </c>
      <c r="Z34" s="30"/>
    </row>
    <row r="35" spans="1:26" ht="25.5" customHeight="1" x14ac:dyDescent="0.3">
      <c r="A35" s="65"/>
      <c r="B35" s="72"/>
      <c r="C35" s="65"/>
      <c r="D35" s="65"/>
      <c r="E35" s="76"/>
      <c r="F35" s="10" t="s">
        <v>26</v>
      </c>
      <c r="G35" s="10" t="s">
        <v>27</v>
      </c>
      <c r="H35" s="10" t="s">
        <v>46</v>
      </c>
      <c r="I35" s="13" t="s">
        <v>19</v>
      </c>
      <c r="J35" s="25">
        <f>N35</f>
        <v>227000.93</v>
      </c>
      <c r="K35" s="24">
        <v>0</v>
      </c>
      <c r="L35" s="24">
        <v>0</v>
      </c>
      <c r="M35" s="24">
        <v>0</v>
      </c>
      <c r="N35" s="24">
        <v>227000.93</v>
      </c>
      <c r="O35" s="27">
        <v>0</v>
      </c>
      <c r="P35" s="27">
        <v>158590.29999999999</v>
      </c>
      <c r="Q35" s="31"/>
      <c r="R35" s="31"/>
      <c r="S35" s="39"/>
      <c r="T35" s="39"/>
      <c r="U35" s="30"/>
      <c r="V35" s="30"/>
      <c r="W35" s="30"/>
      <c r="X35" s="30"/>
      <c r="Y35" s="30"/>
      <c r="Z35" s="30"/>
    </row>
    <row r="36" spans="1:26" ht="105.75" customHeight="1" x14ac:dyDescent="0.3">
      <c r="A36" s="66"/>
      <c r="B36" s="73"/>
      <c r="C36" s="66"/>
      <c r="D36" s="66"/>
      <c r="E36" s="77"/>
      <c r="F36" s="10" t="s">
        <v>26</v>
      </c>
      <c r="G36" s="10" t="s">
        <v>27</v>
      </c>
      <c r="H36" s="10" t="s">
        <v>45</v>
      </c>
      <c r="I36" s="13" t="s">
        <v>34</v>
      </c>
      <c r="J36" s="28">
        <f>SUM(K36:P36)</f>
        <v>4312999.07</v>
      </c>
      <c r="K36" s="28">
        <v>0</v>
      </c>
      <c r="L36" s="24">
        <v>0</v>
      </c>
      <c r="M36" s="24">
        <v>0</v>
      </c>
      <c r="N36" s="24">
        <v>4312999.07</v>
      </c>
      <c r="O36" s="24">
        <v>0</v>
      </c>
      <c r="P36" s="24">
        <v>0</v>
      </c>
      <c r="Q36" s="31"/>
      <c r="R36" s="31"/>
      <c r="S36" s="40"/>
      <c r="T36" s="40"/>
      <c r="U36" s="30"/>
      <c r="V36" s="30"/>
      <c r="W36" s="30"/>
      <c r="X36" s="30"/>
      <c r="Y36" s="30"/>
      <c r="Z36" s="30"/>
    </row>
    <row r="37" spans="1:26" ht="20.25" customHeight="1" x14ac:dyDescent="0.3">
      <c r="A37" s="87" t="s">
        <v>28</v>
      </c>
      <c r="B37" s="87"/>
      <c r="C37" s="87"/>
      <c r="D37" s="87"/>
      <c r="E37" s="87"/>
      <c r="F37" s="30" t="s">
        <v>10</v>
      </c>
      <c r="G37" s="30" t="s">
        <v>10</v>
      </c>
      <c r="H37" s="30" t="s">
        <v>10</v>
      </c>
      <c r="I37" s="5" t="s">
        <v>9</v>
      </c>
      <c r="J37" s="28">
        <f>SUM(K37:P37)</f>
        <v>15507831.48</v>
      </c>
      <c r="K37" s="28">
        <f>K38+K39</f>
        <v>3130882.44</v>
      </c>
      <c r="L37" s="28">
        <f t="shared" ref="L37" si="2">L38</f>
        <v>1207257.6399999999</v>
      </c>
      <c r="M37" s="28">
        <f t="shared" ref="M37" si="3">M38</f>
        <v>1648785.08</v>
      </c>
      <c r="N37" s="28">
        <f>N38+N39</f>
        <v>5971066.21</v>
      </c>
      <c r="O37" s="29">
        <f t="shared" ref="O37" si="4">O38</f>
        <v>2003140.11</v>
      </c>
      <c r="P37" s="28">
        <f t="shared" ref="P37" si="5">P38</f>
        <v>1546700</v>
      </c>
      <c r="Q37" s="30" t="s">
        <v>10</v>
      </c>
      <c r="R37" s="30" t="s">
        <v>10</v>
      </c>
      <c r="S37" s="30" t="s">
        <v>10</v>
      </c>
      <c r="T37" s="30" t="s">
        <v>10</v>
      </c>
      <c r="U37" s="30" t="s">
        <v>10</v>
      </c>
      <c r="V37" s="30" t="s">
        <v>10</v>
      </c>
      <c r="W37" s="30" t="s">
        <v>10</v>
      </c>
      <c r="X37" s="30" t="s">
        <v>10</v>
      </c>
      <c r="Y37" s="30" t="s">
        <v>10</v>
      </c>
      <c r="Z37" s="30"/>
    </row>
    <row r="38" spans="1:26" ht="16.5" customHeight="1" x14ac:dyDescent="0.3">
      <c r="A38" s="87"/>
      <c r="B38" s="87"/>
      <c r="C38" s="87"/>
      <c r="D38" s="87"/>
      <c r="E38" s="87"/>
      <c r="F38" s="30"/>
      <c r="G38" s="30"/>
      <c r="H38" s="30"/>
      <c r="I38" s="5" t="s">
        <v>19</v>
      </c>
      <c r="J38" s="28">
        <f>SUM(K38:P38)</f>
        <v>9078856.4100000001</v>
      </c>
      <c r="K38" s="27">
        <f>K18+K21+K26</f>
        <v>1014906.44</v>
      </c>
      <c r="L38" s="27">
        <f>L19+L22</f>
        <v>1207257.6399999999</v>
      </c>
      <c r="M38" s="27">
        <f>M19+M22</f>
        <v>1648785.08</v>
      </c>
      <c r="N38" s="27">
        <f>N22+N19+N35</f>
        <v>1658067.14</v>
      </c>
      <c r="O38" s="27">
        <f>O22+O19</f>
        <v>2003140.11</v>
      </c>
      <c r="P38" s="27">
        <f>P22+P19+P26</f>
        <v>1546700</v>
      </c>
      <c r="Q38" s="30"/>
      <c r="R38" s="30"/>
      <c r="S38" s="30"/>
      <c r="T38" s="30"/>
      <c r="U38" s="30"/>
      <c r="V38" s="30"/>
      <c r="W38" s="30"/>
      <c r="X38" s="30"/>
      <c r="Y38" s="30"/>
      <c r="Z38" s="30"/>
    </row>
    <row r="39" spans="1:26" ht="19.5" customHeight="1" x14ac:dyDescent="0.3">
      <c r="A39" s="87"/>
      <c r="B39" s="87"/>
      <c r="C39" s="87"/>
      <c r="D39" s="87"/>
      <c r="E39" s="87"/>
      <c r="F39" s="30"/>
      <c r="G39" s="30"/>
      <c r="H39" s="30"/>
      <c r="I39" s="5" t="s">
        <v>20</v>
      </c>
      <c r="J39" s="28">
        <f>SUM(K39:P39)</f>
        <v>6428975.0700000003</v>
      </c>
      <c r="K39" s="27">
        <f>K30+K33</f>
        <v>2115976</v>
      </c>
      <c r="L39" s="24">
        <v>0</v>
      </c>
      <c r="M39" s="24">
        <v>0</v>
      </c>
      <c r="N39" s="27">
        <f>N36</f>
        <v>4312999.07</v>
      </c>
      <c r="O39" s="24">
        <v>0</v>
      </c>
      <c r="P39" s="24">
        <v>0</v>
      </c>
      <c r="Q39" s="30"/>
      <c r="R39" s="30"/>
      <c r="S39" s="30"/>
      <c r="T39" s="30"/>
      <c r="U39" s="30"/>
      <c r="V39" s="30"/>
      <c r="W39" s="30"/>
      <c r="X39" s="30"/>
      <c r="Y39" s="30"/>
      <c r="Z39" s="30"/>
    </row>
    <row r="40" spans="1:26" ht="1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28.5" customHeight="1" x14ac:dyDescent="0.3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</row>
    <row r="42" spans="1:26" x14ac:dyDescent="0.3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</row>
    <row r="43" spans="1:26" x14ac:dyDescent="0.3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</row>
    <row r="44" spans="1:26" x14ac:dyDescent="0.3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</row>
    <row r="45" spans="1:26" ht="31.5" customHeight="1" x14ac:dyDescent="0.3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</row>
    <row r="46" spans="1:26" ht="36.75" customHeight="1" x14ac:dyDescent="0.3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</row>
  </sheetData>
  <mergeCells count="143">
    <mergeCell ref="N2:Z2"/>
    <mergeCell ref="B31:B33"/>
    <mergeCell ref="U31:U33"/>
    <mergeCell ref="V31:V33"/>
    <mergeCell ref="W31:W33"/>
    <mergeCell ref="X31:X33"/>
    <mergeCell ref="Y31:Z33"/>
    <mergeCell ref="S28:S30"/>
    <mergeCell ref="T28:T30"/>
    <mergeCell ref="S31:S33"/>
    <mergeCell ref="T31:T33"/>
    <mergeCell ref="K13:K14"/>
    <mergeCell ref="U28:U30"/>
    <mergeCell ref="V28:V30"/>
    <mergeCell ref="W28:W30"/>
    <mergeCell ref="X28:X30"/>
    <mergeCell ref="Y28:Z30"/>
    <mergeCell ref="Y21:Z24"/>
    <mergeCell ref="Y18:Z20"/>
    <mergeCell ref="X21:X24"/>
    <mergeCell ref="X25:X27"/>
    <mergeCell ref="Y25:Z27"/>
    <mergeCell ref="Y15:Z15"/>
    <mergeCell ref="A5:Z5"/>
    <mergeCell ref="A46:Z46"/>
    <mergeCell ref="X37:X39"/>
    <mergeCell ref="F37:F39"/>
    <mergeCell ref="G37:G39"/>
    <mergeCell ref="H37:H39"/>
    <mergeCell ref="A43:Z43"/>
    <mergeCell ref="A44:Z44"/>
    <mergeCell ref="A45:Z45"/>
    <mergeCell ref="R37:R39"/>
    <mergeCell ref="S37:S39"/>
    <mergeCell ref="T37:T39"/>
    <mergeCell ref="W37:W39"/>
    <mergeCell ref="A37:E39"/>
    <mergeCell ref="Q37:Q39"/>
    <mergeCell ref="U37:U39"/>
    <mergeCell ref="A42:Z42"/>
    <mergeCell ref="V37:V39"/>
    <mergeCell ref="Y37:Z39"/>
    <mergeCell ref="W18:W20"/>
    <mergeCell ref="U21:U24"/>
    <mergeCell ref="V21:V24"/>
    <mergeCell ref="W21:W24"/>
    <mergeCell ref="U18:U20"/>
    <mergeCell ref="V18:V20"/>
    <mergeCell ref="H25:H27"/>
    <mergeCell ref="S25:S27"/>
    <mergeCell ref="T25:T27"/>
    <mergeCell ref="V25:V27"/>
    <mergeCell ref="W25:W27"/>
    <mergeCell ref="H22:H24"/>
    <mergeCell ref="U25:U27"/>
    <mergeCell ref="T21:T24"/>
    <mergeCell ref="R25:R33"/>
    <mergeCell ref="G22:G24"/>
    <mergeCell ref="B28:B30"/>
    <mergeCell ref="C25:C36"/>
    <mergeCell ref="D25:D36"/>
    <mergeCell ref="E25:E36"/>
    <mergeCell ref="S34:S36"/>
    <mergeCell ref="T34:T36"/>
    <mergeCell ref="A21:A24"/>
    <mergeCell ref="Q21:Q24"/>
    <mergeCell ref="R21:R24"/>
    <mergeCell ref="D18:D24"/>
    <mergeCell ref="E18:E24"/>
    <mergeCell ref="A18:A20"/>
    <mergeCell ref="B25:B27"/>
    <mergeCell ref="F25:F27"/>
    <mergeCell ref="G25:G27"/>
    <mergeCell ref="I23:I24"/>
    <mergeCell ref="A25:A36"/>
    <mergeCell ref="S1:Z1"/>
    <mergeCell ref="A41:Z41"/>
    <mergeCell ref="I12:I14"/>
    <mergeCell ref="F18:F20"/>
    <mergeCell ref="G18:G20"/>
    <mergeCell ref="H13:H14"/>
    <mergeCell ref="G13:G14"/>
    <mergeCell ref="F13:F14"/>
    <mergeCell ref="A16:Z16"/>
    <mergeCell ref="A17:Z17"/>
    <mergeCell ref="B10:B14"/>
    <mergeCell ref="C10:D12"/>
    <mergeCell ref="B21:B24"/>
    <mergeCell ref="X18:X20"/>
    <mergeCell ref="C18:C24"/>
    <mergeCell ref="S21:S24"/>
    <mergeCell ref="B18:B20"/>
    <mergeCell ref="T18:T20"/>
    <mergeCell ref="A7:Z7"/>
    <mergeCell ref="A10:A14"/>
    <mergeCell ref="C13:C14"/>
    <mergeCell ref="R34:R36"/>
    <mergeCell ref="B34:B36"/>
    <mergeCell ref="T13:T14"/>
    <mergeCell ref="F12:H12"/>
    <mergeCell ref="E10:E14"/>
    <mergeCell ref="J12:J14"/>
    <mergeCell ref="S11:Z11"/>
    <mergeCell ref="Q10:Z10"/>
    <mergeCell ref="X13:X14"/>
    <mergeCell ref="Y13:Z14"/>
    <mergeCell ref="T12:Z12"/>
    <mergeCell ref="Q11:Q14"/>
    <mergeCell ref="R11:R14"/>
    <mergeCell ref="W13:W14"/>
    <mergeCell ref="U13:U14"/>
    <mergeCell ref="V13:V14"/>
    <mergeCell ref="K12:P12"/>
    <mergeCell ref="F10:P11"/>
    <mergeCell ref="S12:S14"/>
    <mergeCell ref="M13:M14"/>
    <mergeCell ref="N13:N14"/>
    <mergeCell ref="O13:O14"/>
    <mergeCell ref="P13:P14"/>
    <mergeCell ref="U34:U36"/>
    <mergeCell ref="V34:V36"/>
    <mergeCell ref="W34:W36"/>
    <mergeCell ref="X34:X36"/>
    <mergeCell ref="Y34:Z36"/>
    <mergeCell ref="Q34:Q36"/>
    <mergeCell ref="J3:Z4"/>
    <mergeCell ref="Q18:Q20"/>
    <mergeCell ref="S18:S20"/>
    <mergeCell ref="K23:K24"/>
    <mergeCell ref="L23:L24"/>
    <mergeCell ref="M23:M24"/>
    <mergeCell ref="N23:N24"/>
    <mergeCell ref="O23:O24"/>
    <mergeCell ref="P23:P24"/>
    <mergeCell ref="J23:J24"/>
    <mergeCell ref="A8:Z8"/>
    <mergeCell ref="H18:H20"/>
    <mergeCell ref="R18:R20"/>
    <mergeCell ref="F22:F24"/>
    <mergeCell ref="Q25:Q33"/>
    <mergeCell ref="A6:Z6"/>
    <mergeCell ref="L13:L14"/>
    <mergeCell ref="D13:D14"/>
  </mergeCells>
  <pageMargins left="0.70866141732283472" right="0.51181102362204722" top="0.19685039370078741" bottom="0.15748031496062992" header="0.31496062992125984" footer="0.31496062992125984"/>
  <pageSetup paperSize="9" scale="50" fitToHeight="0" orientation="landscape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Квачев В.В.</dc:creator>
  <cp:lastModifiedBy>user</cp:lastModifiedBy>
  <cp:lastPrinted>2025-02-24T09:06:21Z</cp:lastPrinted>
  <dcterms:created xsi:type="dcterms:W3CDTF">2018-11-16T03:18:38Z</dcterms:created>
  <dcterms:modified xsi:type="dcterms:W3CDTF">2025-02-24T09:06:23Z</dcterms:modified>
</cp:coreProperties>
</file>